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'стр.1'!$A$1:$DD$37</definedName>
    <definedName name="_xlnm.Print_Area" localSheetId="1">'стр.2'!$A$1:$DD$238</definedName>
    <definedName name="_xlnm.Print_Area" localSheetId="2">'стр.3'!$A$1:$DD$20</definedName>
  </definedNames>
  <calcPr fullCalcOnLoad="1"/>
</workbook>
</file>

<file path=xl/sharedStrings.xml><?xml version="1.0" encoding="utf-8"?>
<sst xmlns="http://schemas.openxmlformats.org/spreadsheetml/2006/main" count="855" uniqueCount="436">
  <si>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</si>
  <si>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</si>
  <si>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</si>
  <si>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</si>
  <si>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</si>
  <si>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</si>
  <si>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</si>
  <si>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</si>
  <si>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</si>
  <si>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</si>
  <si>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</si>
  <si>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</si>
  <si>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</si>
  <si>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</si>
  <si>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</si>
  <si>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</si>
  <si>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</si>
  <si>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700</t>
  </si>
  <si>
    <t>710</t>
  </si>
  <si>
    <t>720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</si>
  <si>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</si>
  <si>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</si>
  <si>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</si>
  <si>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</si>
  <si>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</si>
  <si>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</si>
  <si>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</si>
  <si>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</si>
  <si>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</si>
  <si>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</si>
  <si>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</si>
  <si>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</si>
  <si>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</si>
  <si>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</si>
  <si>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</si>
  <si>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</si>
  <si>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</si>
  <si>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</si>
  <si>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</si>
  <si>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</si>
  <si>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</si>
  <si>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</si>
  <si>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</si>
  <si>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уменьшение остатков средств, всего</t>
  </si>
  <si>
    <t>по ОКТМО</t>
  </si>
  <si>
    <t>Периодичность: месячная, квартальная, годовая</t>
  </si>
  <si>
    <t>885</t>
  </si>
  <si>
    <t>40364000</t>
  </si>
  <si>
    <t>Бюджет муниципального образования</t>
  </si>
  <si>
    <t>НАЛОГОВЫЕ И НЕНАЛОГОВЫЕ ДОХОДЫ</t>
  </si>
  <si>
    <t>000 1 00 00000 00 0000 000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</si>
  <si>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</si>
  <si>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</si>
  <si>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</si>
  <si>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</si>
  <si>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</si>
  <si>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</si>
  <si>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</si>
  <si>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</si>
  <si>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</si>
  <si>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</si>
  <si>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</si>
  <si>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000 2 00 00000 00 0000 000</t>
  </si>
  <si>
    <t>000 2 02 00000 00 0000 000</t>
  </si>
  <si>
    <t>000 2 02 30000 00 0000 151</t>
  </si>
  <si>
    <t>000 2 02 30024 00 0000 151</t>
  </si>
  <si>
    <t>000 2 02 30024 03 0000 151</t>
  </si>
  <si>
    <t>885 2 02 30024 03 0100 151</t>
  </si>
  <si>
    <t>885 2 02 30024 03 0200 151</t>
  </si>
  <si>
    <t>885 2 02 30024 03 0300 151</t>
  </si>
  <si>
    <t>Изменение остатков</t>
  </si>
  <si>
    <t>Источники внутреннего 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</si>
  <si>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</si>
  <si>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</si>
  <si>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</si>
  <si>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</t>
  </si>
  <si>
    <t>Увеличение остатков средств ююджетов</t>
  </si>
  <si>
    <t>000 01 05 00 00 00 0000 500</t>
  </si>
  <si>
    <t>000 01 05 02 00 00 0000 500</t>
  </si>
  <si>
    <t>Увеличение прочих остатков денежных средств бюджетов</t>
  </si>
  <si>
    <t>Увеличение прочих остатков средств бюджетов</t>
  </si>
  <si>
    <t>000 01 05 02 01 00 0000 510</t>
  </si>
  <si>
    <t>000 01 05 02 01 03 0000 510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</si>
  <si>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</si>
  <si>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 остатков средств ююджетов</t>
  </si>
  <si>
    <t>000 01 05 00 00 00 0000 600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</si>
  <si>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</si>
  <si>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</si>
  <si>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</si>
  <si>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</si>
  <si>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</si>
  <si>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000 01 05 02 01 03 0000 610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</si>
  <si>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</si>
  <si>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</si>
  <si>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</si>
  <si>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</si>
  <si>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Глава  муниципального образования</t>
  </si>
  <si>
    <t>000 0102 0020000010 000 000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</si>
  <si>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</si>
  <si>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000 0102 0020000010 100 000</t>
  </si>
  <si>
    <t>Заработная плата</t>
  </si>
  <si>
    <t>Начисления на выплаты по оплате труда</t>
  </si>
  <si>
    <t>000 0102 0020000010 121 211</t>
  </si>
  <si>
    <t>000 0102 0020000010 129 213</t>
  </si>
  <si>
    <t>000 0103 0000000000 000 000</t>
  </si>
  <si>
    <t>000 0103 0020000021 000 000</t>
  </si>
  <si>
    <t>000 0103 0020000021 100 000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</si>
  <si>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</si>
  <si>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</si>
  <si>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000 0103 0020000021 121 211</t>
  </si>
  <si>
    <t>000 0103 0020000021 129 213</t>
  </si>
  <si>
    <t>000 0103 0020000021 200 000</t>
  </si>
  <si>
    <t>000 0103 0020000021 244 221</t>
  </si>
  <si>
    <t>000 0103 0020000021 244 225</t>
  </si>
  <si>
    <t>000 0103 0020000021 244 226</t>
  </si>
  <si>
    <t>Закупка товаров, работ и услуг для государственных (муниципальных) нужд</t>
  </si>
  <si>
    <t>Услуги связи</t>
  </si>
  <si>
    <t>Работы, услуги по содержанию имущества</t>
  </si>
  <si>
    <t xml:space="preserve">Прочие работы, услуги </t>
  </si>
  <si>
    <t>Иные бюджетные ассигнования</t>
  </si>
  <si>
    <t>000 0103 0020000021 800 000</t>
  </si>
  <si>
    <t>Налоги, пошлины и сборы</t>
  </si>
  <si>
    <t>Компенсация расходов в связи с осуществлением депутатской деятельности</t>
  </si>
  <si>
    <t>000 0103 0020000022 000 000</t>
  </si>
  <si>
    <t>000 0103 0020000022 100 000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</si>
  <si>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</si>
  <si>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</si>
  <si>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000 0104 0020000031 121 211</t>
  </si>
  <si>
    <t>000 0104 0020000031 129 213</t>
  </si>
  <si>
    <t>000 0104 0000000000 000 000</t>
  </si>
  <si>
    <t>000 0104 0020000031 000 000</t>
  </si>
  <si>
    <t>000 0104 0020000031 100 000</t>
  </si>
  <si>
    <t>000 0104 0020000031 244 221</t>
  </si>
  <si>
    <t>Транспортные услуги</t>
  </si>
  <si>
    <t>000 0104 0020000031 244 225</t>
  </si>
  <si>
    <t>000 0104 0020000031 244 226</t>
  </si>
  <si>
    <t>000 0104 0020000031 200 000</t>
  </si>
  <si>
    <t>000 0104 0020000031 800 000</t>
  </si>
  <si>
    <t>000 0103 0020000021 852 291</t>
  </si>
  <si>
    <t>000 0104 0020000031 851 291</t>
  </si>
  <si>
    <t>Глава местной администрации (исполнительно-распорядительного органа муниципального образования</t>
  </si>
  <si>
    <t>000 0104 0020000032 000 000</t>
  </si>
  <si>
    <t>000 0104 0020000032 100 000</t>
  </si>
  <si>
    <t>000 0104 0020000032 121 211</t>
  </si>
  <si>
    <t>000 0104 0020000032 129 213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</si>
  <si>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</si>
  <si>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000 0104 00200G0850 000 000</t>
  </si>
  <si>
    <t>000 0104 00200G0850 100 000</t>
  </si>
  <si>
    <t>000 0104 00200G0850 121 211</t>
  </si>
  <si>
    <t>000 0104 00200G0850 129 213</t>
  </si>
  <si>
    <t>000 0104 00200G0850 200 000</t>
  </si>
  <si>
    <t>000 0104 00200G0850 244 221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</si>
  <si>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средств субвенций из бюджета Санкт-Петербурга</t>
  </si>
  <si>
    <t>Резервные фонды</t>
  </si>
  <si>
    <t>Резервный фонд местной администрации</t>
  </si>
  <si>
    <t>000 0111 0000000000 000 000</t>
  </si>
  <si>
    <t>000 0111 0700000061 000 000</t>
  </si>
  <si>
    <t>000 0111 0700000061 800 000</t>
  </si>
  <si>
    <t>000 0113 0000000000 000 000</t>
  </si>
  <si>
    <t>Другие общегосударственные вопросы</t>
  </si>
  <si>
    <t>Эксплуатация зданий</t>
  </si>
  <si>
    <t>000 0113 0920000291 000 000</t>
  </si>
  <si>
    <t>000 0113 0920000291 200 000</t>
  </si>
  <si>
    <t>Коммунальные услуги</t>
  </si>
  <si>
    <t>000 0113 0920000291 244 225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</si>
  <si>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</si>
  <si>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</si>
  <si>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</si>
  <si>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военных действий или вследствие  этих действий</t>
  </si>
  <si>
    <t>Увеличение стоимости основных средств</t>
  </si>
  <si>
    <t>Мероприятия по участию в профилактике дорожно-транспортного травматизма на территории МО</t>
  </si>
  <si>
    <t>Другие вопросы в области национальной безопасности и правоохранительной деятельности</t>
  </si>
  <si>
    <t>000 0314 0000000000 000 000</t>
  </si>
  <si>
    <t>000 0314 7950000491 000 000</t>
  </si>
  <si>
    <t>000 0314 7950000491 200 000</t>
  </si>
  <si>
    <t>000 0314 7950000491 244 226</t>
  </si>
  <si>
    <t>Обеспечение правопорядка на территории МО</t>
  </si>
  <si>
    <t>000 0314 7950000511 000 000</t>
  </si>
  <si>
    <t>000 0314 7950000511 200 000</t>
  </si>
  <si>
    <t>000 0314 7950000511 244 225</t>
  </si>
  <si>
    <t>Мероприятия по профилактике терроризма и экстремизма на территории МО</t>
  </si>
  <si>
    <t>000 0314 7950000521 200 000</t>
  </si>
  <si>
    <t>000 0314 7950000521 000 000</t>
  </si>
  <si>
    <t>000 0314 7950000531 000 000</t>
  </si>
  <si>
    <t>000 0314 7950000531 200 000</t>
  </si>
  <si>
    <t>Противодействие злоупотреблению наркотическими средствами на территории МО</t>
  </si>
  <si>
    <t>000 0314 7950000580 200 000</t>
  </si>
  <si>
    <t>000 0314 7950000580 000 000</t>
  </si>
  <si>
    <t>Национальная экономика</t>
  </si>
  <si>
    <t>000 0400 0000000000 000 000</t>
  </si>
  <si>
    <t>Дорожное хозяйство (дорожные фонды)</t>
  </si>
  <si>
    <t>Текущий ремонт и содержание дорог, расположенных в пределах границ муниципальных образований ( в  соответствии с перечнем, утвержденным Правительством  Санкт-Петербурга)</t>
  </si>
  <si>
    <t>000 0409 0000000000 000 000</t>
  </si>
  <si>
    <t>000 0409 3150000111 000 000</t>
  </si>
  <si>
    <t>000 0409 3150000111 200 000</t>
  </si>
  <si>
    <t>000 0409 3150000111 244 226</t>
  </si>
  <si>
    <t>Жилищно-коммунальное хозяйство</t>
  </si>
  <si>
    <t>Благоустройство</t>
  </si>
  <si>
    <t>000 0500 0000000000 000 000</t>
  </si>
  <si>
    <t>000 0503 0000000000 000 000</t>
  </si>
  <si>
    <t>Обустройство и содержание спортивных площадок.</t>
  </si>
  <si>
    <t>000 0503 6000000151 000 000</t>
  </si>
  <si>
    <t>000 0503 6000000151 200 000</t>
  </si>
  <si>
    <t>000 0503 6000000151 244 226</t>
  </si>
  <si>
    <t>Создание зон отдыха, обустройство и содержание детских площадок</t>
  </si>
  <si>
    <t>000 0503 6000000152 000 000</t>
  </si>
  <si>
    <t>000 0503 6000000152 200 000</t>
  </si>
  <si>
    <t>000 0503 6000000152 244 226</t>
  </si>
  <si>
    <t>Озеленение придомовых территорий и территорий дворов</t>
  </si>
  <si>
    <t>000 0503 6000000161 000 000</t>
  </si>
  <si>
    <t>000 0503 6000000161 200 000</t>
  </si>
  <si>
    <t>000 0503 6000000161 244 226</t>
  </si>
  <si>
    <t>Проведение санитарных рубок (в т.ч. удаление аварийных больных деревьев кустарников реконструкция зеленых насаждений)</t>
  </si>
  <si>
    <t>000 0503 6000000162 000 000</t>
  </si>
  <si>
    <t>000 0503 6000000162 200 000</t>
  </si>
  <si>
    <t>000 0503 6000000162 244 226</t>
  </si>
  <si>
    <t>Выполнения оформления к праздничным мероприятия на территории муниципального образования</t>
  </si>
  <si>
    <t>000 0503 6000000171 000 000</t>
  </si>
  <si>
    <t>000 0503 6000000171 200 000</t>
  </si>
  <si>
    <t>Расходы на исполнение государственного полномочия Санкт-Петербурга по организации и осуществлению уборки  и санитарной очистки территорий 
 за счет средств субвенций из бюджета Санкт-Петербурга</t>
  </si>
  <si>
    <t>000 0503 60000G3160 000 000</t>
  </si>
  <si>
    <t>000 0503 60000G3160 200 000</t>
  </si>
  <si>
    <t>000 0503 60000G3160 244 226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</si>
  <si>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</si>
  <si>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</si>
  <si>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</si>
  <si>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</si>
  <si>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</si>
  <si>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000 0705 4280000180 000 000</t>
  </si>
  <si>
    <t>000 0705 4280000180 200 000</t>
  </si>
  <si>
    <t>000 0705 4280000180 244 226</t>
  </si>
  <si>
    <t>Культура, кинематография</t>
  </si>
  <si>
    <t>000 0800 0000000000 000 000</t>
  </si>
  <si>
    <t>Культура</t>
  </si>
  <si>
    <t>000 0801 0000000000 000 000</t>
  </si>
  <si>
    <t>Организация местных и участие в организации и проведении городских праздничных  и иных зрелищных мероприятий</t>
  </si>
  <si>
    <t>000 0801 4500000201 000 000</t>
  </si>
  <si>
    <t>000 0801 4500000201 200 000</t>
  </si>
  <si>
    <t>000 0801 4500000201 244 226</t>
  </si>
  <si>
    <t>000 0801 4500000211 244 226</t>
  </si>
  <si>
    <t>Организация и проведение  мероприятий по сохранению и развитию местных традиций и обрядов</t>
  </si>
  <si>
    <t>000 0801 4500000211 000 000</t>
  </si>
  <si>
    <t>000 0801 4500000211 200 000</t>
  </si>
  <si>
    <t>Организация и проведение досуговых мероприятий для жителей, проживающих на территории МО</t>
  </si>
  <si>
    <t>000 0801 4500000221 000 000</t>
  </si>
  <si>
    <t>000 0801 4500000221 200 000</t>
  </si>
  <si>
    <t>000 0801 4500000221 244 226</t>
  </si>
  <si>
    <t>Социальная политика</t>
  </si>
  <si>
    <t>000 1000 0000000000 000 000</t>
  </si>
  <si>
    <t>Социальное обеспечение населения</t>
  </si>
  <si>
    <t>000 1003 0000000000 000 000</t>
  </si>
  <si>
    <t>Расходы на предоставление доплат к пенсии лицам, замещавшим муниципальные должности и должности муниципальной службы</t>
  </si>
  <si>
    <t>000 1003 5050000231 000 000</t>
  </si>
  <si>
    <t>Социальное обеспечение и иные выплаты населению</t>
  </si>
  <si>
    <t>000 1003 5050000231 300 000</t>
  </si>
  <si>
    <t>Пенсии, пособия, выплачиваемые организациями сектора государственного управления</t>
  </si>
  <si>
    <t>Физическая культура и спорт</t>
  </si>
  <si>
    <t>000 1100 0000000000 000 000</t>
  </si>
  <si>
    <t>Массовый спорт</t>
  </si>
  <si>
    <t>Создание условий для реализации на территории муниципального образования для развития массовой физической культуры и спорта</t>
  </si>
  <si>
    <t>Прочие работы, услуги</t>
  </si>
  <si>
    <t>Средства массовой информации</t>
  </si>
  <si>
    <t>000 1200 0000000000 000 000</t>
  </si>
  <si>
    <t>Периодическая печать и издательства</t>
  </si>
  <si>
    <t>000 1202 0000000000 000 000</t>
  </si>
  <si>
    <t>Периодические издания, учрежденные исполнительными органами местного самоуправления</t>
  </si>
  <si>
    <t>000 1202 4570000251 000 000</t>
  </si>
  <si>
    <t>000 1202 4570000251 200 000</t>
  </si>
  <si>
    <t>000 1202 4570000251 244 226</t>
  </si>
  <si>
    <t>Приложение № 1 к Постановлению</t>
  </si>
  <si>
    <t xml:space="preserve">Местной администрации внутригородского муниципального образования  </t>
  </si>
  <si>
    <t>000 0103 0020000021 244 343</t>
  </si>
  <si>
    <t>201</t>
  </si>
  <si>
    <t>000 0103 0020000021 244 227</t>
  </si>
  <si>
    <t>Страхование</t>
  </si>
  <si>
    <t xml:space="preserve">Уплата иных платежей </t>
  </si>
  <si>
    <t>000 0103 0920000441 853 297</t>
  </si>
  <si>
    <t>000 0103 0920000441 853 000</t>
  </si>
  <si>
    <t>Иные выплаты текущего характера организациям</t>
  </si>
  <si>
    <t>000 0104 0020000031 122 222</t>
  </si>
  <si>
    <t>000 0104 0020000031 244 346</t>
  </si>
  <si>
    <t>000 0104 00200G0850 122 222</t>
  </si>
  <si>
    <t>000 0104 00200G0850 244 226</t>
  </si>
  <si>
    <t>000 0104 00200G0850 244 346</t>
  </si>
  <si>
    <t>000 0111 0700000061 870 226</t>
  </si>
  <si>
    <t>000 0113 0920000291 244 226</t>
  </si>
  <si>
    <t>000 0113 09200G0100 000 000</t>
  </si>
  <si>
    <t>000 0113 09200G0100 200 000</t>
  </si>
  <si>
    <t>000 0113 09200G0100 244 346</t>
  </si>
  <si>
    <t>000 0503 6000000133 200 000</t>
  </si>
  <si>
    <t>000 0503 6000000133 000 000</t>
  </si>
  <si>
    <t>Расходы на установку и содержание уличной мебели и хозяйственно-бытового оборудования необходимого для благоустройства территории муниципального образования</t>
  </si>
  <si>
    <t>000 0503 6000000171 244 226</t>
  </si>
  <si>
    <t>Другие вопросы в области образования</t>
  </si>
  <si>
    <t>000 0709 0000000000 000 000</t>
  </si>
  <si>
    <t xml:space="preserve">Расходы на мероприятия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</t>
  </si>
  <si>
    <t>000 0709 7980001000 000 000</t>
  </si>
  <si>
    <t>000 0709 7980001000 200 000</t>
  </si>
  <si>
    <t>000 0709 7980001000 244 346</t>
  </si>
  <si>
    <t>Увеличение стоимости прочих материальных запасов</t>
  </si>
  <si>
    <t>000 1102 4870000231 244 226</t>
  </si>
  <si>
    <t>000 1102 4870000231 200 000</t>
  </si>
  <si>
    <t>000 1102 4870000231 000 000</t>
  </si>
  <si>
    <t>000 1102 0000000000 000 000</t>
  </si>
  <si>
    <t>000 0103 0020000021 244 346</t>
  </si>
  <si>
    <t>Увеличение стоимости ГСМ</t>
  </si>
  <si>
    <t>Местная администрация внутригородского муниципального образования Санкт-Петербург поселок Комарово</t>
  </si>
  <si>
    <t>НАЛОГИ НА ПРИБЫЛЬ, ДОХОДЫ</t>
  </si>
  <si>
    <t>Налог, на доходы физических лиц</t>
  </si>
  <si>
    <t xml:space="preserve">Налог на доходы физических лиц 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сотстатьми 227,227.1 и 228 Налогового кодекса Российской Федерации </t>
  </si>
  <si>
    <t>000 1 01 02010 01 0000 110</t>
  </si>
  <si>
    <t>000 1 01 02000 00 0000 110</t>
  </si>
  <si>
    <t>000 1 01 00000 00 0000 000</t>
  </si>
  <si>
    <t>000 0104 0020000031 244 310</t>
  </si>
  <si>
    <t>000 0104 00200G0850 244 310</t>
  </si>
  <si>
    <t>000 0104 00200G0850 244 347</t>
  </si>
  <si>
    <t>000 0104 0020000031 244 000</t>
  </si>
  <si>
    <t>Прочая закупка  товаров, работ и услуг</t>
  </si>
  <si>
    <t>000 0103 0020000021 244 000</t>
  </si>
  <si>
    <t>000 0103 0020000021 852 000</t>
  </si>
  <si>
    <t>Уплата прочих налогов, сборов</t>
  </si>
  <si>
    <t>000 0103 0020000022 123 226</t>
  </si>
  <si>
    <t>000 0104 0020000031 851 000</t>
  </si>
  <si>
    <t>Уплата налога на имущество организаций и земельного налога</t>
  </si>
  <si>
    <t>000 0104 00200G0850 244 000</t>
  </si>
  <si>
    <t>Увеличение стоимости материальных запасов для целей капитальных вложений</t>
  </si>
  <si>
    <t>000 0113 0920000291 244 000</t>
  </si>
  <si>
    <t>000 0113 0920000291 247 000</t>
  </si>
  <si>
    <t>000 0113 0920000291 247 223</t>
  </si>
  <si>
    <t>Закупка энергетических ресурсов</t>
  </si>
  <si>
    <t>000 0310 0000000000 000 000</t>
  </si>
  <si>
    <t>000 0314 7950000521 244 000</t>
  </si>
  <si>
    <t>000 0314 7950000491 244 000</t>
  </si>
  <si>
    <t>000 0314 7950000511 244 000</t>
  </si>
  <si>
    <t>000 0314 7950000531 244 000</t>
  </si>
  <si>
    <t>000 0314 7950000541 000 000</t>
  </si>
  <si>
    <t>000 0314 7950000541 200 000</t>
  </si>
  <si>
    <t>000 0314 7950000541 244 000</t>
  </si>
  <si>
    <t>Расходы на мероприятия по профилактике табакокурения на территории муниципального образования</t>
  </si>
  <si>
    <t>000 0314 7950000580 244 000</t>
  </si>
  <si>
    <t>000 0409 3150000111 244 000</t>
  </si>
  <si>
    <t>000 0503 6000000131 000 000</t>
  </si>
  <si>
    <t>000 0503 6000000131 200 000</t>
  </si>
  <si>
    <t>000 0503 6000000131 244 000</t>
  </si>
  <si>
    <t>000 0503 6000000131 244 226</t>
  </si>
  <si>
    <t>Расходы на обеспечение проектирование  благоустройства при размещении элементов благоустройства</t>
  </si>
  <si>
    <t>000 0503 6000000133 244 226</t>
  </si>
  <si>
    <t>000 0503 6000000152 244 310</t>
  </si>
  <si>
    <t>000 0503 6000000133 244 000</t>
  </si>
  <si>
    <t>000 0503 6000000151 244 000</t>
  </si>
  <si>
    <t>000 0503 6000000161 244 000</t>
  </si>
  <si>
    <t>000 0503 6000000152 244 000</t>
  </si>
  <si>
    <t>000 0503 6000000162 244 000</t>
  </si>
  <si>
    <t>Осуществление мероприятий по содержанию в порядке и благоустройству воинских захоронений, мемориальных сооружений и объектов, увековечивающих память погибших при защите Отечества</t>
  </si>
  <si>
    <t>000 0503 6000000163 000 000</t>
  </si>
  <si>
    <t>000 0503 6000000163 200 000</t>
  </si>
  <si>
    <t>000 0503 6000000163 244 000</t>
  </si>
  <si>
    <t>000 0503 6000000163 244 226</t>
  </si>
  <si>
    <t>000 0503 6000000171 244 000</t>
  </si>
  <si>
    <t>000 0503 60000G3160 244 000</t>
  </si>
  <si>
    <t>000 0705 4280000180 244 000</t>
  </si>
  <si>
    <t>000 0709 7980001000 244 000</t>
  </si>
  <si>
    <t>000 0801 4500000201 244 000</t>
  </si>
  <si>
    <t>000 0801 4500000211 244 000</t>
  </si>
  <si>
    <t>000 0801 4500000221 244 000</t>
  </si>
  <si>
    <t>000 1003 5050000231 312 263</t>
  </si>
  <si>
    <t>000 1102 4870000231 244 000</t>
  </si>
  <si>
    <t>000 1202 4570000251 244 000</t>
  </si>
  <si>
    <t>000 0310 2190000091 000 000</t>
  </si>
  <si>
    <t>000 0310 2190000091 200 000</t>
  </si>
  <si>
    <t>000 0310 2190000091 244 000</t>
  </si>
  <si>
    <t>000 0310 2190000091 244 226</t>
  </si>
  <si>
    <t>000 0102 0020000010 121 266</t>
  </si>
  <si>
    <t>Фонд оплаты труда государственных (муниципальных) органов</t>
  </si>
  <si>
    <t>000 0102 0020000010 121 000</t>
  </si>
  <si>
    <t>Социальные пособия и компенсации персоналу в денежной форме</t>
  </si>
  <si>
    <t>000 0103 0020000021 121 266</t>
  </si>
  <si>
    <t>000 0103 0020000021 121 000</t>
  </si>
  <si>
    <t>Штрафы за нарушение законодательства о налогах и сборах, законодательства о страховых взносах</t>
  </si>
  <si>
    <t>000 0104 0020000031 121 266</t>
  </si>
  <si>
    <t>000 0104 0020000031 121 000</t>
  </si>
  <si>
    <t>Иные выплаты, за исключением фонда оплаты труда государственных (муниципальных) органов, лицам, привлекаемым согласно законадательству для выполнения отдельных полномочий</t>
  </si>
  <si>
    <t>000 0104 0020000031 853 000</t>
  </si>
  <si>
    <t>000 0104 0020000031 853 292</t>
  </si>
  <si>
    <t>000 0310 2190000091 244 349</t>
  </si>
  <si>
    <t>000 0314 7950000491 244 349</t>
  </si>
  <si>
    <t>000 0314 7950000511 244 349</t>
  </si>
  <si>
    <t>000 0314 7950000521 244 349</t>
  </si>
  <si>
    <t>Увеличение стоимости материальных запасов однократного применения</t>
  </si>
  <si>
    <t>000 0314 7950000531 244 349</t>
  </si>
  <si>
    <t>000 0314 7950000541 244 349</t>
  </si>
  <si>
    <t>000 0314 7950000580 244 349</t>
  </si>
  <si>
    <t>000 0503 6000000151 244 225</t>
  </si>
  <si>
    <t>000 0503 6000000152 244 346</t>
  </si>
  <si>
    <t>000 0503 6000000164 000 000</t>
  </si>
  <si>
    <t>000 0503 6000000164 200 000</t>
  </si>
  <si>
    <t>000 0503 6000000164 244 000</t>
  </si>
  <si>
    <t>000 0503 6000000164 244 226</t>
  </si>
  <si>
    <t xml:space="preserve"> 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</si>
  <si>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000 0503 6000000171 244 225</t>
  </si>
  <si>
    <t>000 0503 6000000171 244 310</t>
  </si>
  <si>
    <t>000 0503 6000000171 244 349</t>
  </si>
  <si>
    <t>000 2 02 15001 03 0000 150</t>
  </si>
  <si>
    <t>000 2 02 15001 00 0000 150</t>
  </si>
  <si>
    <t>000 2 02 10000 00 0000 150</t>
  </si>
  <si>
    <t>000 0104 0020000032 121 266</t>
  </si>
  <si>
    <t>000 0104 00200G0850 121 266</t>
  </si>
  <si>
    <t>000 0503 6000000162 244 347</t>
  </si>
  <si>
    <t>000 0801 4500000201 244 349</t>
  </si>
  <si>
    <t>000 0503 6000000133 244 346</t>
  </si>
  <si>
    <t>000 0113 09200G0100 244 000</t>
  </si>
  <si>
    <t>22</t>
  </si>
  <si>
    <t>000 0314 7950000551 244 000</t>
  </si>
  <si>
    <t>000 0314 7950000551 200 000</t>
  </si>
  <si>
    <t>Расходы на мероприятия по защите прав потребителей и содействие развитию малого бизнеса</t>
  </si>
  <si>
    <t>000 0314 7950000551 000 000</t>
  </si>
  <si>
    <t>000 0801 4500000221 244 349</t>
  </si>
  <si>
    <t>ШТРАФЫ, САНКЦИИ,ВОЗМЕЩЕНИЕ УЩЕРБА</t>
  </si>
  <si>
    <t>000 1 16 00000 00 0000 000</t>
  </si>
  <si>
    <t>000 1 16 07000 00 0000 140</t>
  </si>
  <si>
    <t>000 1 16 07010 00 0000 140</t>
  </si>
  <si>
    <t>885 1 16 07010 03 0000 140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</si>
  <si>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</si>
  <si>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</si>
  <si>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</si>
  <si>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000 0103 0020000021 244 349</t>
  </si>
  <si>
    <t>000 0314 7950000511 244 346</t>
  </si>
  <si>
    <t>000 0503 6000000151 244 346</t>
  </si>
  <si>
    <t>000 0503 6000000152 244 222</t>
  </si>
  <si>
    <t>Санкт-Петербурга поселок Комарово от 10.10.2022 № 48</t>
  </si>
  <si>
    <t>октября</t>
  </si>
  <si>
    <t>01.10.2022</t>
  </si>
  <si>
    <t>000 0503 6000000133 244 310</t>
  </si>
  <si>
    <t>000 0103 0020000021 853 293</t>
  </si>
  <si>
    <t>000 0103 0020000021 853 000</t>
  </si>
  <si>
    <t>Штрафы за нарушение законодательства о закупках и нарушений условий контрактов (договоров)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</si>
</sst>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00000"/>
  </numFmts>
  <fonts count="43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17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74" fontId="2" fillId="0" borderId="18" xfId="0" applyNumberFormat="1" applyFont="1" applyBorder="1" applyAlignment="1">
      <alignment horizontal="center"/>
    </xf>
    <xf numFmtId="174" fontId="6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174" fontId="6" fillId="0" borderId="19" xfId="0" applyNumberFormat="1" applyFont="1" applyBorder="1" applyAlignment="1">
      <alignment horizontal="center"/>
    </xf>
    <xf numFmtId="174" fontId="6" fillId="0" borderId="20" xfId="0" applyNumberFormat="1" applyFont="1" applyBorder="1" applyAlignment="1">
      <alignment horizontal="center"/>
    </xf>
    <xf numFmtId="174" fontId="6" fillId="0" borderId="21" xfId="0" applyNumberFormat="1" applyFont="1" applyBorder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74" fontId="2" fillId="0" borderId="20" xfId="0" applyNumberFormat="1" applyFont="1" applyBorder="1" applyAlignment="1">
      <alignment horizontal="center"/>
    </xf>
    <xf numFmtId="174" fontId="2" fillId="0" borderId="21" xfId="0" applyNumberFormat="1" applyFont="1" applyBorder="1" applyAlignment="1">
      <alignment horizontal="center"/>
    </xf>
    <xf numFmtId="174" fontId="6" fillId="0" borderId="22" xfId="0" applyNumberFormat="1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174" fontId="2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74" fontId="6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174" fontId="2" fillId="0" borderId="29" xfId="0" applyNumberFormat="1" applyFont="1" applyBorder="1" applyAlignment="1">
      <alignment horizontal="center"/>
    </xf>
    <xf numFmtId="174" fontId="6" fillId="0" borderId="28" xfId="0" applyNumberFormat="1" applyFont="1" applyBorder="1" applyAlignment="1">
      <alignment horizontal="center"/>
    </xf>
    <xf numFmtId="174" fontId="2" fillId="0" borderId="32" xfId="0" applyNumberFormat="1" applyFont="1" applyBorder="1" applyAlignment="1">
      <alignment horizontal="center"/>
    </xf>
    <xf numFmtId="174" fontId="6" fillId="0" borderId="27" xfId="0" applyNumberFormat="1" applyFont="1" applyBorder="1" applyAlignment="1">
      <alignment horizontal="center"/>
    </xf>
    <xf numFmtId="174" fontId="6" fillId="0" borderId="33" xfId="0" applyNumberFormat="1" applyFont="1" applyBorder="1" applyAlignment="1">
      <alignment horizontal="center"/>
    </xf>
    <xf numFmtId="174" fontId="2" fillId="0" borderId="27" xfId="0" applyNumberFormat="1" applyFont="1" applyBorder="1" applyAlignment="1">
      <alignment horizontal="center"/>
    </xf>
    <xf numFmtId="174" fontId="2" fillId="0" borderId="3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174" fontId="2" fillId="0" borderId="36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174" fontId="2" fillId="0" borderId="40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top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49" fontId="2" fillId="34" borderId="26" xfId="0" applyNumberFormat="1" applyFont="1" applyFill="1" applyBorder="1" applyAlignment="1">
      <alignment horizontal="center"/>
    </xf>
    <xf numFmtId="49" fontId="2" fillId="34" borderId="27" xfId="0" applyNumberFormat="1" applyFont="1" applyFill="1" applyBorder="1" applyAlignment="1">
      <alignment horizontal="center"/>
    </xf>
    <xf numFmtId="174" fontId="2" fillId="34" borderId="27" xfId="0" applyNumberFormat="1" applyFont="1" applyFill="1" applyBorder="1" applyAlignment="1">
      <alignment horizontal="center"/>
    </xf>
    <xf numFmtId="174" fontId="2" fillId="34" borderId="33" xfId="0" applyNumberFormat="1" applyFont="1" applyFill="1" applyBorder="1" applyAlignment="1">
      <alignment horizontal="center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174" fontId="2" fillId="0" borderId="52" xfId="0" applyNumberFormat="1" applyFont="1" applyBorder="1" applyAlignment="1">
      <alignment horizontal="center"/>
    </xf>
    <xf numFmtId="174" fontId="2" fillId="0" borderId="53" xfId="0" applyNumberFormat="1" applyFont="1" applyBorder="1" applyAlignment="1">
      <alignment horizontal="center"/>
    </xf>
    <xf numFmtId="174" fontId="2" fillId="0" borderId="54" xfId="0" applyNumberFormat="1" applyFont="1" applyBorder="1" applyAlignment="1">
      <alignment horizontal="center"/>
    </xf>
    <xf numFmtId="174" fontId="6" fillId="0" borderId="39" xfId="0" applyNumberFormat="1" applyFont="1" applyBorder="1" applyAlignment="1">
      <alignment horizontal="center"/>
    </xf>
    <xf numFmtId="174" fontId="6" fillId="0" borderId="41" xfId="0" applyNumberFormat="1" applyFont="1" applyBorder="1" applyAlignment="1">
      <alignment horizontal="center"/>
    </xf>
    <xf numFmtId="174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74" fontId="2" fillId="0" borderId="42" xfId="0" applyNumberFormat="1" applyFont="1" applyBorder="1" applyAlignment="1">
      <alignment horizontal="center"/>
    </xf>
    <xf numFmtId="174" fontId="2" fillId="0" borderId="57" xfId="0" applyNumberFormat="1" applyFont="1" applyBorder="1" applyAlignment="1">
      <alignment horizontal="center"/>
    </xf>
    <xf numFmtId="174" fontId="2" fillId="0" borderId="58" xfId="0" applyNumberFormat="1" applyFont="1" applyBorder="1" applyAlignment="1">
      <alignment horizontal="center"/>
    </xf>
    <xf numFmtId="174" fontId="2" fillId="0" borderId="59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174" fontId="2" fillId="0" borderId="60" xfId="0" applyNumberFormat="1" applyFont="1" applyBorder="1" applyAlignment="1">
      <alignment horizontal="center"/>
    </xf>
    <xf numFmtId="174" fontId="2" fillId="0" borderId="6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4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7"/>
  <sheetViews>
    <sheetView zoomScaleSheetLayoutView="100" workbookViewId="0" topLeftCell="A1">
      <selection activeCell="EM14" sqref="EM14"/>
    </sheetView>
  </sheetViews>
  <sheetFormatPr defaultColWidth="0.875" defaultRowHeight="12.75"/>
  <cols>
    <col min="1" max="1" width="0.12890625" style="1" customWidth="1"/>
    <col min="2" max="2" width="0" style="1" hidden="1" customWidth="1"/>
    <col min="3" max="23" width="0.875" style="1" customWidth="1"/>
    <col min="24" max="24" width="12.375" style="1" customWidth="1"/>
    <col min="25" max="52" width="0.875" style="1" customWidth="1"/>
    <col min="53" max="53" width="1.75390625" style="1" customWidth="1"/>
    <col min="54" max="54" width="2.375" style="1" customWidth="1"/>
    <col min="55" max="73" width="0.875" style="1" customWidth="1"/>
    <col min="74" max="74" width="0.74609375" style="1" hidden="1" customWidth="1"/>
    <col min="75" max="75" width="0.875" style="1" hidden="1" customWidth="1"/>
    <col min="76" max="76" width="0.12890625" style="1" hidden="1" customWidth="1"/>
    <col min="77" max="16384" width="0.875" style="1" customWidth="1"/>
  </cols>
  <sheetData>
    <row r="1" spans="53:108" s="19" customFormat="1" ht="9.75" customHeight="1">
      <c r="BA1" s="64" t="s">
        <v>269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</row>
    <row r="2" spans="53:108" s="19" customFormat="1" ht="12" customHeight="1">
      <c r="BA2" s="64" t="s">
        <v>270</v>
      </c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</row>
    <row r="3" spans="53:108" s="19" customFormat="1" ht="12" customHeight="1">
      <c r="BA3" s="64" t="s">
        <v>429</v>
      </c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</row>
    <row r="4" spans="53:108" s="19" customFormat="1" ht="12" customHeight="1"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ht="12" customHeight="1"/>
    <row r="6" spans="1:108" ht="15" customHeight="1" thickBot="1">
      <c r="A6" s="114" t="s">
        <v>20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O6" s="109" t="s">
        <v>7</v>
      </c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s="2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CM7" s="4" t="s">
        <v>42</v>
      </c>
      <c r="CO7" s="116" t="s">
        <v>21</v>
      </c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36:108" s="2" customFormat="1" ht="15" customHeight="1">
      <c r="AJ8" s="4" t="s">
        <v>12</v>
      </c>
      <c r="AK8" s="115" t="s">
        <v>430</v>
      </c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2">
        <v>20</v>
      </c>
      <c r="BB8" s="112"/>
      <c r="BC8" s="112"/>
      <c r="BD8" s="112"/>
      <c r="BE8" s="113" t="s">
        <v>411</v>
      </c>
      <c r="BF8" s="113"/>
      <c r="BG8" s="113"/>
      <c r="BH8" s="2" t="s">
        <v>13</v>
      </c>
      <c r="CM8" s="4" t="s">
        <v>8</v>
      </c>
      <c r="CO8" s="76" t="s">
        <v>431</v>
      </c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</row>
    <row r="9" spans="1:108" s="2" customFormat="1" ht="14.25" customHeight="1">
      <c r="A9" s="2" t="s">
        <v>34</v>
      </c>
      <c r="CM9" s="4" t="s">
        <v>9</v>
      </c>
      <c r="CO9" s="76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8"/>
    </row>
    <row r="10" spans="1:108" s="2" customFormat="1" ht="21.75" customHeight="1">
      <c r="A10" s="5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6"/>
      <c r="Q10" s="16"/>
      <c r="R10" s="16"/>
      <c r="S10" s="108" t="s">
        <v>306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6"/>
      <c r="BZ10" s="16"/>
      <c r="CA10" s="16"/>
      <c r="CB10" s="16"/>
      <c r="CC10" s="16"/>
      <c r="CD10" s="5"/>
      <c r="CM10" s="4" t="s">
        <v>33</v>
      </c>
      <c r="CO10" s="76" t="s">
        <v>46</v>
      </c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8"/>
    </row>
    <row r="11" spans="1:108" s="2" customFormat="1" ht="13.5" customHeight="1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16"/>
      <c r="AP11" s="16"/>
      <c r="AQ11" s="108" t="s">
        <v>48</v>
      </c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6"/>
      <c r="BZ11" s="16"/>
      <c r="CA11" s="16"/>
      <c r="CB11" s="16"/>
      <c r="CC11" s="16"/>
      <c r="CD11" s="5"/>
      <c r="CM11" s="4" t="s">
        <v>44</v>
      </c>
      <c r="CO11" s="76" t="s">
        <v>47</v>
      </c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8"/>
    </row>
    <row r="12" spans="1:108" s="2" customFormat="1" ht="15" customHeight="1">
      <c r="A12" s="2" t="s">
        <v>45</v>
      </c>
      <c r="CM12" s="4"/>
      <c r="CO12" s="76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8"/>
    </row>
    <row r="13" spans="1:108" s="2" customFormat="1" ht="14.25" customHeight="1" thickBot="1">
      <c r="A13" s="2" t="s">
        <v>30</v>
      </c>
      <c r="CO13" s="79" t="s">
        <v>10</v>
      </c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1"/>
    </row>
    <row r="14" spans="1:108" s="3" customFormat="1" ht="25.5" customHeight="1">
      <c r="A14" s="75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</row>
    <row r="15" spans="1:108" ht="34.5" customHeight="1">
      <c r="A15" s="82" t="s">
        <v>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 t="s">
        <v>1</v>
      </c>
      <c r="AC15" s="83"/>
      <c r="AD15" s="83"/>
      <c r="AE15" s="83"/>
      <c r="AF15" s="83"/>
      <c r="AG15" s="83"/>
      <c r="AH15" s="83" t="s">
        <v>36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 t="s">
        <v>31</v>
      </c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 t="s">
        <v>2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 t="s">
        <v>3</v>
      </c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96"/>
    </row>
    <row r="16" spans="1:108" s="13" customFormat="1" ht="12" customHeight="1" thickBot="1">
      <c r="A16" s="84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>
        <v>2</v>
      </c>
      <c r="AC16" s="86"/>
      <c r="AD16" s="86"/>
      <c r="AE16" s="86"/>
      <c r="AF16" s="86"/>
      <c r="AG16" s="86"/>
      <c r="AH16" s="86">
        <v>3</v>
      </c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>
        <v>4</v>
      </c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>
        <v>5</v>
      </c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>
        <v>6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97"/>
    </row>
    <row r="17" spans="1:108" ht="14.25" customHeight="1">
      <c r="A17" s="102" t="s">
        <v>23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90" t="s">
        <v>5</v>
      </c>
      <c r="AC17" s="91"/>
      <c r="AD17" s="91"/>
      <c r="AE17" s="91"/>
      <c r="AF17" s="91"/>
      <c r="AG17" s="91"/>
      <c r="AH17" s="91" t="s">
        <v>6</v>
      </c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3">
        <f>BC19+BC27</f>
        <v>67392300</v>
      </c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3">
        <f>BY19+BY27</f>
        <v>50577231.75</v>
      </c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3">
        <f>BC17-BY17</f>
        <v>16815068.25</v>
      </c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1:108" ht="13.5" customHeight="1">
      <c r="A18" s="104" t="s">
        <v>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87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92"/>
    </row>
    <row r="19" spans="1:108" ht="13.5" customHeight="1">
      <c r="A19" s="98" t="s">
        <v>49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60" t="s">
        <v>5</v>
      </c>
      <c r="AC19" s="61"/>
      <c r="AD19" s="61"/>
      <c r="AE19" s="61"/>
      <c r="AF19" s="61"/>
      <c r="AG19" s="61"/>
      <c r="AH19" s="61" t="s">
        <v>50</v>
      </c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71">
        <f>BC20</f>
        <v>118000</v>
      </c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>
        <f>BY20+BY23</f>
        <v>92755.21</v>
      </c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>
        <f>BC19-BY19</f>
        <v>25244.789999999994</v>
      </c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ht="13.5" customHeight="1">
      <c r="A20" s="100" t="s">
        <v>307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/>
      <c r="AB20" s="60" t="s">
        <v>5</v>
      </c>
      <c r="AC20" s="61"/>
      <c r="AD20" s="61"/>
      <c r="AE20" s="61"/>
      <c r="AF20" s="61"/>
      <c r="AG20" s="61"/>
      <c r="AH20" s="62" t="s">
        <v>312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>
        <f>BC21</f>
        <v>118000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>
        <f>BY21</f>
        <v>90755.21</v>
      </c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71">
        <f>BC20-BY20</f>
        <v>27244.789999999994</v>
      </c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08" ht="13.5" customHeight="1">
      <c r="A21" s="44" t="s">
        <v>308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  <c r="AB21" s="60" t="s">
        <v>5</v>
      </c>
      <c r="AC21" s="61"/>
      <c r="AD21" s="61"/>
      <c r="AE21" s="61"/>
      <c r="AF21" s="61"/>
      <c r="AG21" s="61"/>
      <c r="AH21" s="62" t="s">
        <v>311</v>
      </c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3">
        <f>BC22</f>
        <v>118000</v>
      </c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>
        <f>BY22</f>
        <v>90755.21</v>
      </c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71">
        <f>BC21-BY21</f>
        <v>27244.789999999994</v>
      </c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ht="81" customHeight="1">
      <c r="A22" s="53" t="s">
        <v>309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/>
      <c r="AB22" s="55" t="s">
        <v>5</v>
      </c>
      <c r="AC22" s="56"/>
      <c r="AD22" s="56"/>
      <c r="AE22" s="56"/>
      <c r="AF22" s="56"/>
      <c r="AG22" s="56"/>
      <c r="AH22" s="57" t="s">
        <v>310</v>
      </c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8">
        <v>118000</v>
      </c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>
        <v>90755.21</v>
      </c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</row>
    <row r="23" spans="1:108" ht="22.5" customHeight="1">
      <c r="A23" s="46" t="s">
        <v>417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  <c r="AB23" s="48" t="s">
        <v>5</v>
      </c>
      <c r="AC23" s="41"/>
      <c r="AD23" s="41"/>
      <c r="AE23" s="41"/>
      <c r="AF23" s="41"/>
      <c r="AG23" s="42"/>
      <c r="AH23" s="40" t="s">
        <v>418</v>
      </c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2"/>
      <c r="BC23" s="29">
        <f>BC24</f>
        <v>0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1"/>
      <c r="BV23" s="26"/>
      <c r="BW23" s="26"/>
      <c r="BX23" s="26"/>
      <c r="BY23" s="29">
        <f>BY24</f>
        <v>2000</v>
      </c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1"/>
      <c r="CO23" s="29">
        <v>0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5"/>
    </row>
    <row r="24" spans="1:147" ht="137.25" customHeight="1">
      <c r="A24" s="49" t="s">
        <v>422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48"/>
      <c r="AC24" s="41"/>
      <c r="AD24" s="41"/>
      <c r="AE24" s="41"/>
      <c r="AF24" s="41"/>
      <c r="AG24" s="42"/>
      <c r="AH24" s="40" t="s">
        <v>419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2"/>
      <c r="BC24" s="29">
        <f>BC25</f>
        <v>0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1"/>
      <c r="BV24" s="26"/>
      <c r="BW24" s="26"/>
      <c r="BX24" s="26"/>
      <c r="BY24" s="29">
        <f>BY25</f>
        <v>2000</v>
      </c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1"/>
      <c r="CO24" s="29">
        <v>0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5"/>
      <c r="EQ24" s="27"/>
    </row>
    <row r="25" spans="1:108" ht="70.5" customHeight="1">
      <c r="A25" s="49" t="s">
        <v>423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48"/>
      <c r="AC25" s="41"/>
      <c r="AD25" s="41"/>
      <c r="AE25" s="41"/>
      <c r="AF25" s="41"/>
      <c r="AG25" s="42"/>
      <c r="AH25" s="40" t="s">
        <v>420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2"/>
      <c r="BC25" s="29">
        <f>BC26</f>
        <v>0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1"/>
      <c r="BV25" s="26"/>
      <c r="BW25" s="26"/>
      <c r="BX25" s="26"/>
      <c r="BY25" s="29">
        <f>BY26</f>
        <v>2000</v>
      </c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1"/>
      <c r="CO25" s="29">
        <v>0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5"/>
    </row>
    <row r="26" spans="1:108" ht="104.25" customHeight="1">
      <c r="A26" s="51" t="s">
        <v>424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2"/>
      <c r="AB26" s="37"/>
      <c r="AC26" s="38"/>
      <c r="AD26" s="38"/>
      <c r="AE26" s="38"/>
      <c r="AF26" s="38"/>
      <c r="AG26" s="39"/>
      <c r="AH26" s="43" t="s">
        <v>421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/>
      <c r="BC26" s="32">
        <v>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4"/>
      <c r="BV26" s="25"/>
      <c r="BW26" s="25"/>
      <c r="BX26" s="25"/>
      <c r="BY26" s="32">
        <v>2000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4"/>
      <c r="CO26" s="32">
        <v>0</v>
      </c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6"/>
    </row>
    <row r="27" spans="1:108" ht="13.5" customHeight="1">
      <c r="A27" s="44" t="s">
        <v>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/>
      <c r="AB27" s="60" t="s">
        <v>5</v>
      </c>
      <c r="AC27" s="61"/>
      <c r="AD27" s="61"/>
      <c r="AE27" s="61"/>
      <c r="AF27" s="61"/>
      <c r="AG27" s="61"/>
      <c r="AH27" s="62" t="s">
        <v>62</v>
      </c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3">
        <f>BC28</f>
        <v>67274300</v>
      </c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>
        <f>BY28</f>
        <v>50484476.54</v>
      </c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>
        <f>BC27-BY27</f>
        <v>16789823.46</v>
      </c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9"/>
    </row>
    <row r="28" spans="1:108" ht="37.5" customHeight="1">
      <c r="A28" s="44" t="s">
        <v>52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60" t="s">
        <v>5</v>
      </c>
      <c r="AC28" s="61"/>
      <c r="AD28" s="61"/>
      <c r="AE28" s="61"/>
      <c r="AF28" s="61"/>
      <c r="AG28" s="61"/>
      <c r="AH28" s="62" t="s">
        <v>63</v>
      </c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3">
        <f>BC29+BC32</f>
        <v>67274300</v>
      </c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>
        <f>BY29+BY32</f>
        <v>50484476.54</v>
      </c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>
        <f>BC28-BY28</f>
        <v>16789823.46</v>
      </c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9"/>
    </row>
    <row r="29" spans="1:108" ht="24" customHeight="1">
      <c r="A29" s="44" t="s">
        <v>53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5"/>
      <c r="AB29" s="60" t="s">
        <v>5</v>
      </c>
      <c r="AC29" s="61"/>
      <c r="AD29" s="61"/>
      <c r="AE29" s="61"/>
      <c r="AF29" s="61"/>
      <c r="AG29" s="61"/>
      <c r="AH29" s="62" t="s">
        <v>404</v>
      </c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3">
        <f>BC30</f>
        <v>65918900</v>
      </c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>
        <f>BY30</f>
        <v>49438800</v>
      </c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>
        <f>BC29-BY29</f>
        <v>16480100</v>
      </c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9"/>
    </row>
    <row r="30" spans="1:108" ht="22.5" customHeight="1">
      <c r="A30" s="44" t="s">
        <v>54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5"/>
      <c r="AB30" s="60" t="s">
        <v>5</v>
      </c>
      <c r="AC30" s="61"/>
      <c r="AD30" s="61"/>
      <c r="AE30" s="61"/>
      <c r="AF30" s="61"/>
      <c r="AG30" s="61"/>
      <c r="AH30" s="62" t="s">
        <v>403</v>
      </c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3">
        <f>BC31</f>
        <v>65918900</v>
      </c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>
        <f>BY31</f>
        <v>49438800</v>
      </c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>
        <f>BC30-BY30</f>
        <v>16480100</v>
      </c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9"/>
    </row>
    <row r="31" spans="1:108" ht="45" customHeight="1">
      <c r="A31" s="53" t="s">
        <v>55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55" t="s">
        <v>5</v>
      </c>
      <c r="AC31" s="56"/>
      <c r="AD31" s="56"/>
      <c r="AE31" s="56"/>
      <c r="AF31" s="56"/>
      <c r="AG31" s="56"/>
      <c r="AH31" s="57" t="s">
        <v>402</v>
      </c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8">
        <v>65918900</v>
      </c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>
        <v>49438800</v>
      </c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>
        <f>BC31-BY31</f>
        <v>16480100</v>
      </c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</row>
    <row r="32" spans="1:108" ht="25.5" customHeight="1">
      <c r="A32" s="44" t="s">
        <v>56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5"/>
      <c r="AB32" s="60" t="s">
        <v>5</v>
      </c>
      <c r="AC32" s="61"/>
      <c r="AD32" s="61"/>
      <c r="AE32" s="61"/>
      <c r="AF32" s="61"/>
      <c r="AG32" s="61"/>
      <c r="AH32" s="62" t="s">
        <v>64</v>
      </c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3">
        <f>BC33</f>
        <v>1355400</v>
      </c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>
        <f>BY33</f>
        <v>1045676.54</v>
      </c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>
        <f>CO33</f>
        <v>309723.45999999996</v>
      </c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9"/>
    </row>
    <row r="33" spans="1:108" ht="24" customHeight="1">
      <c r="A33" s="44" t="s">
        <v>57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5"/>
      <c r="AB33" s="60" t="s">
        <v>5</v>
      </c>
      <c r="AC33" s="61"/>
      <c r="AD33" s="61"/>
      <c r="AE33" s="61"/>
      <c r="AF33" s="61"/>
      <c r="AG33" s="61"/>
      <c r="AH33" s="62" t="s">
        <v>65</v>
      </c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3">
        <f>BC34</f>
        <v>1355400</v>
      </c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>
        <f>BY34</f>
        <v>1045676.54</v>
      </c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>
        <f>CO34</f>
        <v>309723.45999999996</v>
      </c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9"/>
    </row>
    <row r="34" spans="1:108" ht="44.25" customHeight="1">
      <c r="A34" s="53" t="s">
        <v>58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55" t="s">
        <v>5</v>
      </c>
      <c r="AC34" s="56"/>
      <c r="AD34" s="56"/>
      <c r="AE34" s="56"/>
      <c r="AF34" s="56"/>
      <c r="AG34" s="56"/>
      <c r="AH34" s="57" t="s">
        <v>66</v>
      </c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8">
        <f>BC35+BC36+BC37</f>
        <v>1355400</v>
      </c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>
        <f>BY35+BY36+BY37</f>
        <v>1045676.54</v>
      </c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>
        <f>BC34-BY34</f>
        <v>309723.45999999996</v>
      </c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9"/>
    </row>
    <row r="35" spans="1:108" ht="57" customHeight="1">
      <c r="A35" s="53" t="s">
        <v>59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5" t="s">
        <v>5</v>
      </c>
      <c r="AC35" s="56"/>
      <c r="AD35" s="56"/>
      <c r="AE35" s="56"/>
      <c r="AF35" s="56"/>
      <c r="AG35" s="56"/>
      <c r="AH35" s="57" t="s">
        <v>67</v>
      </c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8">
        <v>996800</v>
      </c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>
        <v>760703</v>
      </c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>
        <f>BC35-BY35</f>
        <v>236097</v>
      </c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9"/>
    </row>
    <row r="36" spans="1:108" ht="78" customHeight="1">
      <c r="A36" s="53" t="s">
        <v>60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/>
      <c r="AB36" s="55" t="s">
        <v>5</v>
      </c>
      <c r="AC36" s="56"/>
      <c r="AD36" s="56"/>
      <c r="AE36" s="56"/>
      <c r="AF36" s="56"/>
      <c r="AG36" s="56"/>
      <c r="AH36" s="57" t="s">
        <v>68</v>
      </c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8">
        <v>8100</v>
      </c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>
        <v>8100</v>
      </c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>
        <f>BC36-BY36</f>
        <v>0</v>
      </c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9"/>
    </row>
    <row r="37" spans="1:108" ht="83.25" customHeight="1" thickBot="1">
      <c r="A37" s="106" t="s">
        <v>61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7"/>
      <c r="AB37" s="66" t="s">
        <v>5</v>
      </c>
      <c r="AC37" s="67"/>
      <c r="AD37" s="67"/>
      <c r="AE37" s="67"/>
      <c r="AF37" s="67"/>
      <c r="AG37" s="67"/>
      <c r="AH37" s="65" t="s">
        <v>69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8">
        <v>350500</v>
      </c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>
        <v>276873.54</v>
      </c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>
        <f>BC37-BY37</f>
        <v>73626.46000000002</v>
      </c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70"/>
    </row>
    <row r="38" ht="60" customHeight="1"/>
  </sheetData>
  <sheetProtection/>
  <mergeCells count="156">
    <mergeCell ref="AQ11:BX11"/>
    <mergeCell ref="CO6:DD6"/>
    <mergeCell ref="BA8:BD8"/>
    <mergeCell ref="BE8:BG8"/>
    <mergeCell ref="A6:CM6"/>
    <mergeCell ref="AK8:AZ8"/>
    <mergeCell ref="CO9:DD9"/>
    <mergeCell ref="CO7:DD7"/>
    <mergeCell ref="CO8:DD8"/>
    <mergeCell ref="A27:AA27"/>
    <mergeCell ref="A37:AA37"/>
    <mergeCell ref="A35:AA35"/>
    <mergeCell ref="A36:AA36"/>
    <mergeCell ref="CO10:DD10"/>
    <mergeCell ref="A28:AA28"/>
    <mergeCell ref="A32:AA32"/>
    <mergeCell ref="A33:AA33"/>
    <mergeCell ref="A34:AA34"/>
    <mergeCell ref="S10:BX10"/>
    <mergeCell ref="A19:AA19"/>
    <mergeCell ref="A20:AA20"/>
    <mergeCell ref="A21:AA21"/>
    <mergeCell ref="A22:AA22"/>
    <mergeCell ref="AB22:AG22"/>
    <mergeCell ref="A17:AA17"/>
    <mergeCell ref="A18:AA18"/>
    <mergeCell ref="AB20:AG20"/>
    <mergeCell ref="BY17:CN17"/>
    <mergeCell ref="CO17:DD17"/>
    <mergeCell ref="AH15:BB15"/>
    <mergeCell ref="AH16:BB16"/>
    <mergeCell ref="AH17:BB17"/>
    <mergeCell ref="CO15:DD15"/>
    <mergeCell ref="CO16:DD16"/>
    <mergeCell ref="BY18:CN18"/>
    <mergeCell ref="CO18:DD18"/>
    <mergeCell ref="BC15:BX15"/>
    <mergeCell ref="BY15:CN15"/>
    <mergeCell ref="AH21:BB21"/>
    <mergeCell ref="BY19:CN19"/>
    <mergeCell ref="CO19:DD19"/>
    <mergeCell ref="BY16:CN16"/>
    <mergeCell ref="AH18:BB18"/>
    <mergeCell ref="BC17:BX17"/>
    <mergeCell ref="A15:AA15"/>
    <mergeCell ref="A16:AA16"/>
    <mergeCell ref="AB15:AG15"/>
    <mergeCell ref="AB16:AG16"/>
    <mergeCell ref="AB18:AG18"/>
    <mergeCell ref="BC16:BX16"/>
    <mergeCell ref="BC18:BX18"/>
    <mergeCell ref="AB17:AG17"/>
    <mergeCell ref="A14:DD14"/>
    <mergeCell ref="CO11:DD11"/>
    <mergeCell ref="CO12:DD12"/>
    <mergeCell ref="CO13:DD13"/>
    <mergeCell ref="BY21:CN21"/>
    <mergeCell ref="BY20:CN20"/>
    <mergeCell ref="CO20:DD20"/>
    <mergeCell ref="AB19:AG19"/>
    <mergeCell ref="AH19:BB19"/>
    <mergeCell ref="BC19:BX19"/>
    <mergeCell ref="AH20:BB20"/>
    <mergeCell ref="BC21:BX21"/>
    <mergeCell ref="BC20:BX20"/>
    <mergeCell ref="CO21:DD21"/>
    <mergeCell ref="AB21:AG21"/>
    <mergeCell ref="CO29:DD29"/>
    <mergeCell ref="CO27:DD27"/>
    <mergeCell ref="AH22:BB22"/>
    <mergeCell ref="CO22:DD22"/>
    <mergeCell ref="BC22:BX22"/>
    <mergeCell ref="BY22:CN22"/>
    <mergeCell ref="AB33:AG33"/>
    <mergeCell ref="AH33:BB33"/>
    <mergeCell ref="AB27:AG27"/>
    <mergeCell ref="AH27:BB27"/>
    <mergeCell ref="BC27:BX27"/>
    <mergeCell ref="AB28:AG28"/>
    <mergeCell ref="BC33:BX33"/>
    <mergeCell ref="BY27:CN27"/>
    <mergeCell ref="AH28:BB28"/>
    <mergeCell ref="AB32:AG32"/>
    <mergeCell ref="BY28:CN28"/>
    <mergeCell ref="CO28:DD28"/>
    <mergeCell ref="BC28:BX28"/>
    <mergeCell ref="AH32:BB32"/>
    <mergeCell ref="BC32:BX32"/>
    <mergeCell ref="CO30:DD30"/>
    <mergeCell ref="BY30:CN30"/>
    <mergeCell ref="AH34:BB34"/>
    <mergeCell ref="BC34:BX34"/>
    <mergeCell ref="AB34:AG34"/>
    <mergeCell ref="BC35:BX35"/>
    <mergeCell ref="CO35:DD35"/>
    <mergeCell ref="CO34:DD34"/>
    <mergeCell ref="AB35:AG35"/>
    <mergeCell ref="BY36:CN36"/>
    <mergeCell ref="CO36:DD36"/>
    <mergeCell ref="BY37:CN37"/>
    <mergeCell ref="BY34:CN34"/>
    <mergeCell ref="BY32:CN32"/>
    <mergeCell ref="CO32:DD32"/>
    <mergeCell ref="BY33:CN33"/>
    <mergeCell ref="CO33:DD33"/>
    <mergeCell ref="CO37:DD37"/>
    <mergeCell ref="BY35:CN35"/>
    <mergeCell ref="AH37:BB37"/>
    <mergeCell ref="AB37:AG37"/>
    <mergeCell ref="BC37:BX37"/>
    <mergeCell ref="AB36:AG36"/>
    <mergeCell ref="AH36:BB36"/>
    <mergeCell ref="AB30:AG30"/>
    <mergeCell ref="AH30:BB30"/>
    <mergeCell ref="BC30:BX30"/>
    <mergeCell ref="AH35:BB35"/>
    <mergeCell ref="BC36:BX36"/>
    <mergeCell ref="A29:AA29"/>
    <mergeCell ref="AB29:AG29"/>
    <mergeCell ref="AH29:BB29"/>
    <mergeCell ref="BC29:BX29"/>
    <mergeCell ref="BY29:CN29"/>
    <mergeCell ref="BA1:DD1"/>
    <mergeCell ref="BA2:DD2"/>
    <mergeCell ref="BA3:DD3"/>
    <mergeCell ref="CO23:DD23"/>
    <mergeCell ref="AB25:AG25"/>
    <mergeCell ref="A31:AA31"/>
    <mergeCell ref="AB31:AG31"/>
    <mergeCell ref="AH31:BB31"/>
    <mergeCell ref="BC31:BX31"/>
    <mergeCell ref="BY31:CN31"/>
    <mergeCell ref="CO31:DD31"/>
    <mergeCell ref="A30:AA30"/>
    <mergeCell ref="A23:AA23"/>
    <mergeCell ref="AB23:AG23"/>
    <mergeCell ref="AH23:BB23"/>
    <mergeCell ref="BC23:BU23"/>
    <mergeCell ref="BY23:CN23"/>
    <mergeCell ref="A24:AA24"/>
    <mergeCell ref="A25:AA25"/>
    <mergeCell ref="A26:AA26"/>
    <mergeCell ref="AB24:AG24"/>
    <mergeCell ref="AB26:AG26"/>
    <mergeCell ref="AH24:BB24"/>
    <mergeCell ref="AH25:BB25"/>
    <mergeCell ref="AH26:BB26"/>
    <mergeCell ref="BC24:BU24"/>
    <mergeCell ref="BC25:BU25"/>
    <mergeCell ref="BC26:BU26"/>
    <mergeCell ref="BY24:CN24"/>
    <mergeCell ref="BY25:CN25"/>
    <mergeCell ref="BY26:CN26"/>
    <mergeCell ref="CO24:DD24"/>
    <mergeCell ref="CO25:DD25"/>
    <mergeCell ref="CO26:DD26"/>
  </mergeCells>
  <printOptions/>
  <pageMargins left="0.3" right="0.12" top="0.3" bottom="0.22" header="0.196850393700787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38"/>
  <sheetViews>
    <sheetView view="pageBreakPreview" zoomScaleSheetLayoutView="100" zoomScalePageLayoutView="0" workbookViewId="0" topLeftCell="A143">
      <selection activeCell="EJ234" sqref="EJ234"/>
    </sheetView>
  </sheetViews>
  <sheetFormatPr defaultColWidth="0.875" defaultRowHeight="12.75"/>
  <cols>
    <col min="1" max="25" width="0.875" style="1" customWidth="1"/>
    <col min="26" max="26" width="3.125" style="1" customWidth="1"/>
    <col min="27" max="52" width="0.875" style="1" customWidth="1"/>
    <col min="53" max="53" width="5.125" style="1" customWidth="1"/>
    <col min="54" max="16384" width="0.875" style="1" customWidth="1"/>
  </cols>
  <sheetData>
    <row r="1" ht="12">
      <c r="DD1" s="4" t="s">
        <v>24</v>
      </c>
    </row>
    <row r="2" spans="1:108" s="3" customFormat="1" ht="22.5" customHeight="1">
      <c r="A2" s="127" t="s">
        <v>25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spans="1:108" ht="34.5" customHeight="1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 t="s">
        <v>1</v>
      </c>
      <c r="AC3" s="83"/>
      <c r="AD3" s="83"/>
      <c r="AE3" s="83"/>
      <c r="AF3" s="83"/>
      <c r="AG3" s="83"/>
      <c r="AH3" s="83" t="s">
        <v>37</v>
      </c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 t="s">
        <v>32</v>
      </c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 t="s">
        <v>2</v>
      </c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 t="s">
        <v>3</v>
      </c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96"/>
    </row>
    <row r="4" spans="1:108" s="13" customFormat="1" ht="12" customHeight="1" thickBot="1">
      <c r="A4" s="84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>
        <v>2</v>
      </c>
      <c r="AC4" s="86"/>
      <c r="AD4" s="86"/>
      <c r="AE4" s="86"/>
      <c r="AF4" s="86"/>
      <c r="AG4" s="86"/>
      <c r="AH4" s="86">
        <v>3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>
        <v>4</v>
      </c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>
        <v>5</v>
      </c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>
        <v>6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97"/>
    </row>
    <row r="5" spans="1:108" ht="14.25" customHeight="1">
      <c r="A5" s="12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90" t="s">
        <v>14</v>
      </c>
      <c r="AC5" s="91"/>
      <c r="AD5" s="91"/>
      <c r="AE5" s="91"/>
      <c r="AF5" s="91"/>
      <c r="AG5" s="91"/>
      <c r="AH5" s="131" t="s">
        <v>6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>
        <f>BC6+BC94+BC133+BC139+BC192+BC203+BC219+BC224+BC230</f>
        <v>67392300</v>
      </c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>
        <f>BY6+BY94+BY133+BY139+BY192+BY203+BY219+BY224+BY230</f>
        <v>38864400.97999999</v>
      </c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>
        <f>BC5-BY5</f>
        <v>28527899.02000001</v>
      </c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2"/>
    </row>
    <row r="6" spans="1:108" ht="22.5" customHeight="1">
      <c r="A6" s="125" t="s">
        <v>92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  <c r="AB6" s="60" t="s">
        <v>14</v>
      </c>
      <c r="AC6" s="61"/>
      <c r="AD6" s="61"/>
      <c r="AE6" s="61"/>
      <c r="AF6" s="61"/>
      <c r="AG6" s="61"/>
      <c r="AH6" s="71" t="s">
        <v>93</v>
      </c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>
        <f>BC7+BC14+BC40+BC78+BC82</f>
        <v>13384800</v>
      </c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>
        <f>BY7+BY14+BY40+BY78+BY82</f>
        <v>8238539.59</v>
      </c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>
        <f>BC6-BY6</f>
        <v>5146260.41</v>
      </c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2"/>
    </row>
    <row r="7" spans="1:108" ht="45" customHeight="1">
      <c r="A7" s="125" t="s">
        <v>94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60" t="s">
        <v>14</v>
      </c>
      <c r="AC7" s="61"/>
      <c r="AD7" s="61"/>
      <c r="AE7" s="61"/>
      <c r="AF7" s="61"/>
      <c r="AG7" s="61"/>
      <c r="AH7" s="71" t="s">
        <v>95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>
        <f>BC8</f>
        <v>1476100</v>
      </c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>
        <f>BY8</f>
        <v>1097646.32</v>
      </c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>
        <f>CO8</f>
        <v>378453.67999999993</v>
      </c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2"/>
    </row>
    <row r="8" spans="1:108" ht="24" customHeight="1">
      <c r="A8" s="125" t="s">
        <v>96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60" t="s">
        <v>14</v>
      </c>
      <c r="AC8" s="61"/>
      <c r="AD8" s="61"/>
      <c r="AE8" s="61"/>
      <c r="AF8" s="61"/>
      <c r="AG8" s="61"/>
      <c r="AH8" s="71" t="s">
        <v>97</v>
      </c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>
        <f>BC9</f>
        <v>1476100</v>
      </c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>
        <f>BY9</f>
        <v>1097646.32</v>
      </c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>
        <f>CO9</f>
        <v>378453.67999999993</v>
      </c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2"/>
    </row>
    <row r="9" spans="1:108" ht="105" customHeight="1">
      <c r="A9" s="125" t="s">
        <v>98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  <c r="AB9" s="60" t="s">
        <v>14</v>
      </c>
      <c r="AC9" s="61"/>
      <c r="AD9" s="61"/>
      <c r="AE9" s="61"/>
      <c r="AF9" s="61"/>
      <c r="AG9" s="61"/>
      <c r="AH9" s="71" t="s">
        <v>99</v>
      </c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>
        <f>BC10+BC13</f>
        <v>1476100</v>
      </c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>
        <f>BY10+BY13</f>
        <v>1097646.32</v>
      </c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>
        <f aca="true" t="shared" si="0" ref="CO9:CO32">BC9-BY9</f>
        <v>378453.67999999993</v>
      </c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2"/>
    </row>
    <row r="10" spans="1:108" ht="36.75" customHeight="1">
      <c r="A10" s="125" t="s">
        <v>373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  <c r="AB10" s="60" t="s">
        <v>14</v>
      </c>
      <c r="AC10" s="61"/>
      <c r="AD10" s="61"/>
      <c r="AE10" s="61"/>
      <c r="AF10" s="61"/>
      <c r="AG10" s="61"/>
      <c r="AH10" s="73" t="s">
        <v>374</v>
      </c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1">
        <f>BC11+BC12</f>
        <v>1134600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>
        <f>BY11+BY12</f>
        <v>843974.13</v>
      </c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>
        <f>BC10-BY10</f>
        <v>290625.87</v>
      </c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2"/>
    </row>
    <row r="11" spans="1:108" ht="13.5" customHeight="1">
      <c r="A11" s="119" t="s">
        <v>100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20"/>
      <c r="AB11" s="55" t="s">
        <v>14</v>
      </c>
      <c r="AC11" s="56"/>
      <c r="AD11" s="56"/>
      <c r="AE11" s="56"/>
      <c r="AF11" s="56"/>
      <c r="AG11" s="56"/>
      <c r="AH11" s="73" t="s">
        <v>102</v>
      </c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>
        <v>1134600</v>
      </c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>
        <v>843974.13</v>
      </c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>
        <f t="shared" si="0"/>
        <v>290625.87</v>
      </c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4"/>
    </row>
    <row r="12" spans="1:108" ht="36" customHeight="1">
      <c r="A12" s="119" t="s">
        <v>375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20"/>
      <c r="AB12" s="55" t="s">
        <v>14</v>
      </c>
      <c r="AC12" s="56"/>
      <c r="AD12" s="56"/>
      <c r="AE12" s="56"/>
      <c r="AF12" s="56"/>
      <c r="AG12" s="56"/>
      <c r="AH12" s="73" t="s">
        <v>372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>
        <v>0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>
        <v>0</v>
      </c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>
        <f>BC12-BY12</f>
        <v>0</v>
      </c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4"/>
    </row>
    <row r="13" spans="1:108" ht="25.5" customHeight="1">
      <c r="A13" s="119" t="s">
        <v>101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20"/>
      <c r="AB13" s="55" t="s">
        <v>14</v>
      </c>
      <c r="AC13" s="56"/>
      <c r="AD13" s="56"/>
      <c r="AE13" s="56"/>
      <c r="AF13" s="56"/>
      <c r="AG13" s="56"/>
      <c r="AH13" s="73" t="s">
        <v>103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>
        <v>341500</v>
      </c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>
        <v>253672.19</v>
      </c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>
        <f t="shared" si="0"/>
        <v>87827.81</v>
      </c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4"/>
    </row>
    <row r="14" spans="1:108" ht="67.5" customHeight="1">
      <c r="A14" s="125" t="s">
        <v>107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  <c r="AB14" s="60" t="s">
        <v>14</v>
      </c>
      <c r="AC14" s="61"/>
      <c r="AD14" s="61"/>
      <c r="AE14" s="61"/>
      <c r="AF14" s="61"/>
      <c r="AG14" s="61"/>
      <c r="AH14" s="71" t="s">
        <v>104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>
        <f>BC15+BC35+BC38</f>
        <v>2208000</v>
      </c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>
        <f>BY15+BY35</f>
        <v>1204654.23</v>
      </c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>
        <f t="shared" si="0"/>
        <v>1003345.77</v>
      </c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2"/>
    </row>
    <row r="15" spans="1:108" ht="36" customHeight="1">
      <c r="A15" s="125" t="s">
        <v>108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60" t="s">
        <v>14</v>
      </c>
      <c r="AC15" s="61"/>
      <c r="AD15" s="61"/>
      <c r="AE15" s="61"/>
      <c r="AF15" s="61"/>
      <c r="AG15" s="61"/>
      <c r="AH15" s="71" t="s">
        <v>105</v>
      </c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>
        <f>BC16+BC21+BC30</f>
        <v>1977600</v>
      </c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>
        <f>BY16+BY21+BY30+BY38</f>
        <v>1131454.23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>
        <f t="shared" si="0"/>
        <v>846145.77</v>
      </c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2"/>
    </row>
    <row r="16" spans="1:108" ht="34.5" customHeight="1">
      <c r="A16" s="125" t="s">
        <v>108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/>
      <c r="AB16" s="60" t="s">
        <v>14</v>
      </c>
      <c r="AC16" s="61"/>
      <c r="AD16" s="61"/>
      <c r="AE16" s="61"/>
      <c r="AF16" s="61"/>
      <c r="AG16" s="61"/>
      <c r="AH16" s="71" t="s">
        <v>106</v>
      </c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>
        <f>BC17+BC20</f>
        <v>1488800</v>
      </c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>
        <f>BY17+BY20</f>
        <v>896948.12</v>
      </c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>
        <f t="shared" si="0"/>
        <v>591851.88</v>
      </c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ht="33" customHeight="1">
      <c r="A17" s="125" t="s">
        <v>373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6"/>
      <c r="AB17" s="60" t="s">
        <v>14</v>
      </c>
      <c r="AC17" s="61"/>
      <c r="AD17" s="61"/>
      <c r="AE17" s="61"/>
      <c r="AF17" s="61"/>
      <c r="AG17" s="61"/>
      <c r="AH17" s="73" t="s">
        <v>377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1">
        <f>BC18+BC19</f>
        <v>1145300</v>
      </c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>
        <f>BY18+BY19</f>
        <v>692640.86</v>
      </c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>
        <f>BC17-BY17</f>
        <v>452659.14</v>
      </c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</row>
    <row r="18" spans="1:108" ht="13.5" customHeight="1">
      <c r="A18" s="119" t="s">
        <v>100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/>
      <c r="AB18" s="55" t="s">
        <v>14</v>
      </c>
      <c r="AC18" s="56"/>
      <c r="AD18" s="56"/>
      <c r="AE18" s="56"/>
      <c r="AF18" s="56"/>
      <c r="AG18" s="56"/>
      <c r="AH18" s="73" t="s">
        <v>109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>
        <v>1127293.18</v>
      </c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>
        <v>674634.04</v>
      </c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>
        <f t="shared" si="0"/>
        <v>452659.1399999999</v>
      </c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4"/>
    </row>
    <row r="19" spans="1:108" ht="36.75" customHeight="1">
      <c r="A19" s="119" t="s">
        <v>375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  <c r="AB19" s="55" t="s">
        <v>14</v>
      </c>
      <c r="AC19" s="56"/>
      <c r="AD19" s="56"/>
      <c r="AE19" s="56"/>
      <c r="AF19" s="56"/>
      <c r="AG19" s="56"/>
      <c r="AH19" s="73" t="s">
        <v>376</v>
      </c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>
        <v>18006.82</v>
      </c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>
        <v>18006.82</v>
      </c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>
        <f>BC19-BY19</f>
        <v>0</v>
      </c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</row>
    <row r="20" spans="1:108" ht="21.75" customHeight="1">
      <c r="A20" s="119" t="s">
        <v>101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55" t="s">
        <v>14</v>
      </c>
      <c r="AC20" s="56"/>
      <c r="AD20" s="56"/>
      <c r="AE20" s="56"/>
      <c r="AF20" s="56"/>
      <c r="AG20" s="56"/>
      <c r="AH20" s="73" t="s">
        <v>110</v>
      </c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>
        <v>343500</v>
      </c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>
        <v>204307.26</v>
      </c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>
        <f t="shared" si="0"/>
        <v>139192.74</v>
      </c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</row>
    <row r="21" spans="1:108" ht="33.75" customHeight="1">
      <c r="A21" s="125" t="s">
        <v>115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6"/>
      <c r="AB21" s="60" t="s">
        <v>14</v>
      </c>
      <c r="AC21" s="61"/>
      <c r="AD21" s="61"/>
      <c r="AE21" s="61"/>
      <c r="AF21" s="61"/>
      <c r="AG21" s="61"/>
      <c r="AH21" s="71" t="s">
        <v>111</v>
      </c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>
        <f>BC22</f>
        <v>475600</v>
      </c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>
        <f>BY22</f>
        <v>164952.33</v>
      </c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>
        <f t="shared" si="0"/>
        <v>310647.67000000004</v>
      </c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ht="24.75" customHeight="1">
      <c r="A22" s="125" t="s">
        <v>317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60" t="s">
        <v>14</v>
      </c>
      <c r="AC22" s="61"/>
      <c r="AD22" s="61"/>
      <c r="AE22" s="61"/>
      <c r="AF22" s="61"/>
      <c r="AG22" s="61"/>
      <c r="AH22" s="71" t="s">
        <v>318</v>
      </c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>
        <f>BC23+BC24+BC25+BC26+BC27+BC28+BC29</f>
        <v>475600</v>
      </c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>
        <f>BY23+BY24+BY25+BY26+BY27+BY28+BY29</f>
        <v>164952.33</v>
      </c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>
        <f>BC22-BY22</f>
        <v>310647.67000000004</v>
      </c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08" ht="13.5" customHeight="1">
      <c r="A23" s="119" t="s">
        <v>116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55" t="s">
        <v>14</v>
      </c>
      <c r="AC23" s="56"/>
      <c r="AD23" s="56"/>
      <c r="AE23" s="56"/>
      <c r="AF23" s="56"/>
      <c r="AG23" s="56"/>
      <c r="AH23" s="73" t="s">
        <v>112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>
        <v>36000</v>
      </c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>
        <v>20315.56</v>
      </c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>
        <f t="shared" si="0"/>
        <v>15684.439999999999</v>
      </c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</row>
    <row r="24" spans="1:108" ht="26.25" customHeight="1">
      <c r="A24" s="119" t="s">
        <v>117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0"/>
      <c r="AB24" s="55" t="s">
        <v>14</v>
      </c>
      <c r="AC24" s="56"/>
      <c r="AD24" s="56"/>
      <c r="AE24" s="56"/>
      <c r="AF24" s="56"/>
      <c r="AG24" s="56"/>
      <c r="AH24" s="73" t="s">
        <v>113</v>
      </c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>
        <v>99400</v>
      </c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>
        <v>24952.5</v>
      </c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>
        <f t="shared" si="0"/>
        <v>74447.5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1:108" ht="15" customHeight="1">
      <c r="A25" s="119" t="s">
        <v>118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55" t="s">
        <v>14</v>
      </c>
      <c r="AC25" s="56"/>
      <c r="AD25" s="56"/>
      <c r="AE25" s="56"/>
      <c r="AF25" s="56"/>
      <c r="AG25" s="56"/>
      <c r="AH25" s="73" t="s">
        <v>114</v>
      </c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>
        <v>84200</v>
      </c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>
        <v>79413.05</v>
      </c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>
        <f t="shared" si="0"/>
        <v>4786.949999999997</v>
      </c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</row>
    <row r="26" spans="1:108" ht="15" customHeight="1">
      <c r="A26" s="119" t="s">
        <v>274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0"/>
      <c r="AB26" s="55" t="s">
        <v>272</v>
      </c>
      <c r="AC26" s="56"/>
      <c r="AD26" s="56"/>
      <c r="AE26" s="56"/>
      <c r="AF26" s="56"/>
      <c r="AG26" s="56"/>
      <c r="AH26" s="73" t="s">
        <v>273</v>
      </c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>
        <v>5000</v>
      </c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>
        <v>0</v>
      </c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>
        <f>BC26-BY26</f>
        <v>5000</v>
      </c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</row>
    <row r="27" spans="1:108" ht="16.5" customHeight="1">
      <c r="A27" s="119" t="s">
        <v>305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20"/>
      <c r="AB27" s="55" t="s">
        <v>14</v>
      </c>
      <c r="AC27" s="56"/>
      <c r="AD27" s="56"/>
      <c r="AE27" s="56"/>
      <c r="AF27" s="56"/>
      <c r="AG27" s="56"/>
      <c r="AH27" s="73" t="s">
        <v>271</v>
      </c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>
        <v>130000</v>
      </c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>
        <v>36000</v>
      </c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>
        <f t="shared" si="0"/>
        <v>94000</v>
      </c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</row>
    <row r="28" spans="1:108" ht="24.75" customHeight="1">
      <c r="A28" s="119" t="s">
        <v>299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0"/>
      <c r="AB28" s="55" t="s">
        <v>14</v>
      </c>
      <c r="AC28" s="56"/>
      <c r="AD28" s="56"/>
      <c r="AE28" s="56"/>
      <c r="AF28" s="56"/>
      <c r="AG28" s="56"/>
      <c r="AH28" s="73" t="s">
        <v>304</v>
      </c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>
        <v>119327.98</v>
      </c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>
        <v>2599.2</v>
      </c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>
        <f>BC28-BY28</f>
        <v>116728.78</v>
      </c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</row>
    <row r="29" spans="1:108" ht="37.5" customHeight="1">
      <c r="A29" s="119" t="s">
        <v>388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20"/>
      <c r="AB29" s="55" t="s">
        <v>14</v>
      </c>
      <c r="AC29" s="56"/>
      <c r="AD29" s="56"/>
      <c r="AE29" s="56"/>
      <c r="AF29" s="56"/>
      <c r="AG29" s="56"/>
      <c r="AH29" s="73" t="s">
        <v>425</v>
      </c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>
        <v>1672.02</v>
      </c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>
        <v>1672.02</v>
      </c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>
        <f>BC29-BY29</f>
        <v>0</v>
      </c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25.5" customHeight="1">
      <c r="A30" s="125" t="s">
        <v>119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6"/>
      <c r="AB30" s="60" t="s">
        <v>14</v>
      </c>
      <c r="AC30" s="61"/>
      <c r="AD30" s="61"/>
      <c r="AE30" s="61"/>
      <c r="AF30" s="61"/>
      <c r="AG30" s="61"/>
      <c r="AH30" s="71" t="s">
        <v>120</v>
      </c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>
        <f>BC31+BC33</f>
        <v>13200</v>
      </c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>
        <f>BY31+BY33</f>
        <v>6553.78</v>
      </c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>
        <f t="shared" si="0"/>
        <v>6646.22</v>
      </c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25.5" customHeight="1">
      <c r="A31" s="125" t="s">
        <v>320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6"/>
      <c r="AB31" s="60" t="s">
        <v>14</v>
      </c>
      <c r="AC31" s="61"/>
      <c r="AD31" s="61"/>
      <c r="AE31" s="61"/>
      <c r="AF31" s="61"/>
      <c r="AG31" s="61"/>
      <c r="AH31" s="71" t="s">
        <v>319</v>
      </c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>
        <f>BC32</f>
        <v>13180.22</v>
      </c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>
        <f>BY32</f>
        <v>6534</v>
      </c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>
        <f>BC31-BY31</f>
        <v>6646.219999999999</v>
      </c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13.5" customHeight="1">
      <c r="A32" s="119" t="s">
        <v>121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20"/>
      <c r="AB32" s="55" t="s">
        <v>14</v>
      </c>
      <c r="AC32" s="56"/>
      <c r="AD32" s="56"/>
      <c r="AE32" s="56"/>
      <c r="AF32" s="56"/>
      <c r="AG32" s="56"/>
      <c r="AH32" s="73" t="s">
        <v>138</v>
      </c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>
        <v>13180.22</v>
      </c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>
        <v>6534</v>
      </c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>
        <f t="shared" si="0"/>
        <v>6646.219999999999</v>
      </c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</row>
    <row r="33" spans="1:108" ht="13.5" customHeight="1">
      <c r="A33" s="125" t="s">
        <v>275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6"/>
      <c r="AB33" s="60" t="s">
        <v>14</v>
      </c>
      <c r="AC33" s="61"/>
      <c r="AD33" s="61"/>
      <c r="AE33" s="61"/>
      <c r="AF33" s="61"/>
      <c r="AG33" s="61"/>
      <c r="AH33" s="71" t="s">
        <v>434</v>
      </c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>
        <f>BC34</f>
        <v>19.78</v>
      </c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>
        <f>BY34</f>
        <v>19.78</v>
      </c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>
        <f>BC33-BY33</f>
        <v>0</v>
      </c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2"/>
    </row>
    <row r="34" spans="1:108" ht="47.25" customHeight="1">
      <c r="A34" s="119" t="s">
        <v>435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20"/>
      <c r="AB34" s="55" t="s">
        <v>14</v>
      </c>
      <c r="AC34" s="56"/>
      <c r="AD34" s="56"/>
      <c r="AE34" s="56"/>
      <c r="AF34" s="56"/>
      <c r="AG34" s="56"/>
      <c r="AH34" s="73" t="s">
        <v>433</v>
      </c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>
        <v>19.78</v>
      </c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>
        <v>19.78</v>
      </c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>
        <f>BC34-BY34</f>
        <v>0</v>
      </c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4"/>
    </row>
    <row r="35" spans="1:108" ht="33" customHeight="1">
      <c r="A35" s="125" t="s">
        <v>122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6"/>
      <c r="AB35" s="60" t="s">
        <v>14</v>
      </c>
      <c r="AC35" s="61"/>
      <c r="AD35" s="61"/>
      <c r="AE35" s="61"/>
      <c r="AF35" s="61"/>
      <c r="AG35" s="61"/>
      <c r="AH35" s="71" t="s">
        <v>123</v>
      </c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>
        <f>BC36</f>
        <v>146400</v>
      </c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>
        <f>BY36</f>
        <v>73200</v>
      </c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>
        <f>BC35-BY35</f>
        <v>73200</v>
      </c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2"/>
    </row>
    <row r="36" spans="1:108" ht="90.75" customHeight="1">
      <c r="A36" s="125" t="s">
        <v>381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6"/>
      <c r="AB36" s="60" t="s">
        <v>14</v>
      </c>
      <c r="AC36" s="61"/>
      <c r="AD36" s="61"/>
      <c r="AE36" s="61"/>
      <c r="AF36" s="61"/>
      <c r="AG36" s="61"/>
      <c r="AH36" s="71" t="s">
        <v>124</v>
      </c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>
        <f>BC37</f>
        <v>146400</v>
      </c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>
        <f>BY37</f>
        <v>73200</v>
      </c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>
        <f>CO37</f>
        <v>73200</v>
      </c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2"/>
    </row>
    <row r="37" spans="1:108" ht="13.5" customHeight="1">
      <c r="A37" s="119" t="s">
        <v>118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20"/>
      <c r="AB37" s="55" t="s">
        <v>14</v>
      </c>
      <c r="AC37" s="56"/>
      <c r="AD37" s="56"/>
      <c r="AE37" s="56"/>
      <c r="AF37" s="56"/>
      <c r="AG37" s="56"/>
      <c r="AH37" s="73" t="s">
        <v>321</v>
      </c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>
        <v>146400</v>
      </c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>
        <v>73200</v>
      </c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>
        <f>BC37-BY37</f>
        <v>73200</v>
      </c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</row>
    <row r="38" spans="1:108" ht="13.5" customHeight="1">
      <c r="A38" s="125" t="s">
        <v>275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6"/>
      <c r="AB38" s="60" t="s">
        <v>14</v>
      </c>
      <c r="AC38" s="61"/>
      <c r="AD38" s="61"/>
      <c r="AE38" s="61"/>
      <c r="AF38" s="61"/>
      <c r="AG38" s="61"/>
      <c r="AH38" s="71" t="s">
        <v>277</v>
      </c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>
        <f>BC39</f>
        <v>84000</v>
      </c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>
        <f>BY39</f>
        <v>63000</v>
      </c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>
        <f>BC38-BY38</f>
        <v>21000</v>
      </c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2"/>
    </row>
    <row r="39" spans="1:108" ht="22.5" customHeight="1">
      <c r="A39" s="119" t="s">
        <v>278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20"/>
      <c r="AB39" s="55" t="s">
        <v>14</v>
      </c>
      <c r="AC39" s="56"/>
      <c r="AD39" s="56"/>
      <c r="AE39" s="56"/>
      <c r="AF39" s="56"/>
      <c r="AG39" s="56"/>
      <c r="AH39" s="73" t="s">
        <v>276</v>
      </c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>
        <v>84000</v>
      </c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>
        <v>63000</v>
      </c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>BC39-BY39</f>
        <v>21000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</row>
    <row r="40" spans="1:108" ht="90.75" customHeight="1">
      <c r="A40" s="125" t="s">
        <v>125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6"/>
      <c r="AB40" s="60" t="s">
        <v>14</v>
      </c>
      <c r="AC40" s="61"/>
      <c r="AD40" s="61"/>
      <c r="AE40" s="61"/>
      <c r="AF40" s="61"/>
      <c r="AG40" s="61"/>
      <c r="AH40" s="71" t="s">
        <v>129</v>
      </c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>
        <f>BC41+BC60+BC65</f>
        <v>9051500</v>
      </c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>
        <f>BY41+BY60+BY65</f>
        <v>5700663.48</v>
      </c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>
        <f aca="true" t="shared" si="1" ref="CO40:CO57">BC40-BY40</f>
        <v>3350836.5199999996</v>
      </c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2"/>
    </row>
    <row r="41" spans="1:108" ht="43.5" customHeight="1">
      <c r="A41" s="125" t="s">
        <v>126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6"/>
      <c r="AB41" s="60" t="s">
        <v>14</v>
      </c>
      <c r="AC41" s="61"/>
      <c r="AD41" s="61"/>
      <c r="AE41" s="61"/>
      <c r="AF41" s="61"/>
      <c r="AG41" s="61"/>
      <c r="AH41" s="71" t="s">
        <v>130</v>
      </c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>
        <f>BC42+BC48+BC55</f>
        <v>6578600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>
        <f>BY42+BY48+BY55</f>
        <v>3996336.67</v>
      </c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>
        <f t="shared" si="1"/>
        <v>2582263.33</v>
      </c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2"/>
    </row>
    <row r="42" spans="1:108" ht="103.5" customHeight="1">
      <c r="A42" s="125" t="s">
        <v>98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60" t="s">
        <v>14</v>
      </c>
      <c r="AC42" s="61"/>
      <c r="AD42" s="61"/>
      <c r="AE42" s="61"/>
      <c r="AF42" s="61"/>
      <c r="AG42" s="61"/>
      <c r="AH42" s="71" t="s">
        <v>131</v>
      </c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>
        <f>BC43+BC47</f>
        <v>5164500</v>
      </c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>
        <f>BY43+BY47</f>
        <v>3314948.03</v>
      </c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>
        <f t="shared" si="1"/>
        <v>1849551.9700000002</v>
      </c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2"/>
    </row>
    <row r="43" spans="1:108" ht="35.25" customHeight="1">
      <c r="A43" s="125" t="s">
        <v>373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/>
      <c r="AB43" s="60" t="s">
        <v>14</v>
      </c>
      <c r="AC43" s="61"/>
      <c r="AD43" s="61"/>
      <c r="AE43" s="61"/>
      <c r="AF43" s="61"/>
      <c r="AG43" s="61"/>
      <c r="AH43" s="71" t="s">
        <v>380</v>
      </c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>
        <f>BC44+BC45</f>
        <v>3971250</v>
      </c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>
        <f>BY44+BY45</f>
        <v>2564184.36</v>
      </c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>
        <f>BC43-BY43</f>
        <v>1407065.6400000001</v>
      </c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2"/>
    </row>
    <row r="44" spans="1:108" ht="13.5" customHeight="1">
      <c r="A44" s="119" t="s">
        <v>100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B44" s="55" t="s">
        <v>14</v>
      </c>
      <c r="AC44" s="56"/>
      <c r="AD44" s="56"/>
      <c r="AE44" s="56"/>
      <c r="AF44" s="56"/>
      <c r="AG44" s="56"/>
      <c r="AH44" s="73" t="s">
        <v>127</v>
      </c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>
        <v>3959590.56</v>
      </c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>
        <v>2552524.92</v>
      </c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>
        <f t="shared" si="1"/>
        <v>1407065.6400000001</v>
      </c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</row>
    <row r="45" spans="1:108" ht="32.25" customHeight="1">
      <c r="A45" s="119" t="s">
        <v>375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0"/>
      <c r="AB45" s="55" t="s">
        <v>14</v>
      </c>
      <c r="AC45" s="56"/>
      <c r="AD45" s="56"/>
      <c r="AE45" s="56"/>
      <c r="AF45" s="56"/>
      <c r="AG45" s="56"/>
      <c r="AH45" s="73" t="s">
        <v>379</v>
      </c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>
        <v>11659.44</v>
      </c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>
        <v>11659.44</v>
      </c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>
        <f>BC45-BY45</f>
        <v>0</v>
      </c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</row>
    <row r="46" spans="1:108" ht="13.5" customHeight="1">
      <c r="A46" s="119" t="s">
        <v>133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20"/>
      <c r="AB46" s="55" t="s">
        <v>14</v>
      </c>
      <c r="AC46" s="56"/>
      <c r="AD46" s="56"/>
      <c r="AE46" s="56"/>
      <c r="AF46" s="56"/>
      <c r="AG46" s="56"/>
      <c r="AH46" s="73" t="s">
        <v>279</v>
      </c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>
        <v>0</v>
      </c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>
        <v>0</v>
      </c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>
        <f>BC46-BY46</f>
        <v>0</v>
      </c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</row>
    <row r="47" spans="1:108" ht="23.25" customHeight="1">
      <c r="A47" s="119" t="s">
        <v>101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20"/>
      <c r="AB47" s="55" t="s">
        <v>14</v>
      </c>
      <c r="AC47" s="56"/>
      <c r="AD47" s="56"/>
      <c r="AE47" s="56"/>
      <c r="AF47" s="56"/>
      <c r="AG47" s="56"/>
      <c r="AH47" s="73" t="s">
        <v>128</v>
      </c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>
        <v>1193250</v>
      </c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>
        <v>750763.67</v>
      </c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>
        <f t="shared" si="1"/>
        <v>442486.32999999996</v>
      </c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</row>
    <row r="48" spans="1:108" ht="36" customHeight="1">
      <c r="A48" s="125" t="s">
        <v>115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6"/>
      <c r="AB48" s="60" t="s">
        <v>14</v>
      </c>
      <c r="AC48" s="61"/>
      <c r="AD48" s="61"/>
      <c r="AE48" s="61"/>
      <c r="AF48" s="61"/>
      <c r="AG48" s="61"/>
      <c r="AH48" s="71" t="s">
        <v>136</v>
      </c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>
        <f>BC49</f>
        <v>1381500</v>
      </c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>
        <f>BY49</f>
        <v>676833.64</v>
      </c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>
        <f t="shared" si="1"/>
        <v>704666.36</v>
      </c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2"/>
    </row>
    <row r="49" spans="1:108" ht="25.5" customHeight="1">
      <c r="A49" s="125" t="s">
        <v>317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6"/>
      <c r="AB49" s="60" t="s">
        <v>14</v>
      </c>
      <c r="AC49" s="61"/>
      <c r="AD49" s="61"/>
      <c r="AE49" s="61"/>
      <c r="AF49" s="61"/>
      <c r="AG49" s="61"/>
      <c r="AH49" s="71" t="s">
        <v>316</v>
      </c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29">
        <f>BC50+BC51+BC52+BC53+BC54</f>
        <v>1381500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1"/>
      <c r="BY49" s="29">
        <f>BY50+BY51+BY52+BY53+BY54</f>
        <v>676833.64</v>
      </c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1"/>
      <c r="CO49" s="29">
        <f>BC49-BY49</f>
        <v>704666.36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5"/>
    </row>
    <row r="50" spans="1:108" ht="13.5" customHeight="1">
      <c r="A50" s="119" t="s">
        <v>116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20"/>
      <c r="AB50" s="55" t="s">
        <v>14</v>
      </c>
      <c r="AC50" s="56"/>
      <c r="AD50" s="56"/>
      <c r="AE50" s="56"/>
      <c r="AF50" s="56"/>
      <c r="AG50" s="56"/>
      <c r="AH50" s="73" t="s">
        <v>132</v>
      </c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>
        <v>165200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>
        <v>85065.2</v>
      </c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 t="shared" si="1"/>
        <v>80134.8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4"/>
    </row>
    <row r="51" spans="1:108" ht="24.75" customHeight="1">
      <c r="A51" s="119" t="s">
        <v>117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20"/>
      <c r="AB51" s="55" t="s">
        <v>14</v>
      </c>
      <c r="AC51" s="56"/>
      <c r="AD51" s="56"/>
      <c r="AE51" s="56"/>
      <c r="AF51" s="56"/>
      <c r="AG51" s="56"/>
      <c r="AH51" s="73" t="s">
        <v>134</v>
      </c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>
        <v>589470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>
        <v>317620.44</v>
      </c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>
        <f t="shared" si="1"/>
        <v>271849.56</v>
      </c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4"/>
    </row>
    <row r="52" spans="1:108" ht="17.25" customHeight="1">
      <c r="A52" s="119" t="s">
        <v>118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20"/>
      <c r="AB52" s="55" t="s">
        <v>14</v>
      </c>
      <c r="AC52" s="56"/>
      <c r="AD52" s="56"/>
      <c r="AE52" s="56"/>
      <c r="AF52" s="56"/>
      <c r="AG52" s="56"/>
      <c r="AH52" s="73" t="s">
        <v>135</v>
      </c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>
        <v>464900</v>
      </c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>
        <v>272944</v>
      </c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>
        <f t="shared" si="1"/>
        <v>191956</v>
      </c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4"/>
    </row>
    <row r="53" spans="1:108" ht="26.25" customHeight="1">
      <c r="A53" s="119" t="s">
        <v>169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20"/>
      <c r="AB53" s="55" t="s">
        <v>14</v>
      </c>
      <c r="AC53" s="56"/>
      <c r="AD53" s="56"/>
      <c r="AE53" s="56"/>
      <c r="AF53" s="56"/>
      <c r="AG53" s="56"/>
      <c r="AH53" s="73" t="s">
        <v>313</v>
      </c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>
        <v>0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>
        <v>0</v>
      </c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BC53-BY53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4"/>
    </row>
    <row r="54" spans="1:108" ht="27.75" customHeight="1">
      <c r="A54" s="119" t="s">
        <v>299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20"/>
      <c r="AB54" s="55" t="s">
        <v>14</v>
      </c>
      <c r="AC54" s="56"/>
      <c r="AD54" s="56"/>
      <c r="AE54" s="56"/>
      <c r="AF54" s="56"/>
      <c r="AG54" s="56"/>
      <c r="AH54" s="73" t="s">
        <v>280</v>
      </c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>
        <v>161930</v>
      </c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>
        <v>1204</v>
      </c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>
        <f t="shared" si="1"/>
        <v>160726</v>
      </c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4"/>
    </row>
    <row r="55" spans="1:108" ht="24.75" customHeight="1">
      <c r="A55" s="125" t="s">
        <v>119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6"/>
      <c r="AB55" s="60" t="s">
        <v>14</v>
      </c>
      <c r="AC55" s="61"/>
      <c r="AD55" s="61"/>
      <c r="AE55" s="61"/>
      <c r="AF55" s="61"/>
      <c r="AG55" s="61"/>
      <c r="AH55" s="71" t="s">
        <v>137</v>
      </c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>
        <f>BC57+BC58</f>
        <v>32600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>
        <f>BY57+BY58</f>
        <v>4555</v>
      </c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>
        <f t="shared" si="1"/>
        <v>28045</v>
      </c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2"/>
    </row>
    <row r="56" spans="1:108" ht="37.5" customHeight="1">
      <c r="A56" s="125" t="s">
        <v>323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6"/>
      <c r="AB56" s="60" t="s">
        <v>14</v>
      </c>
      <c r="AC56" s="61"/>
      <c r="AD56" s="61"/>
      <c r="AE56" s="61"/>
      <c r="AF56" s="61"/>
      <c r="AG56" s="61"/>
      <c r="AH56" s="71" t="s">
        <v>322</v>
      </c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>
        <f>BC57</f>
        <v>32600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>
        <f>BY57</f>
        <v>4555</v>
      </c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>
        <f>BC56-BY56</f>
        <v>28045</v>
      </c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2"/>
    </row>
    <row r="57" spans="1:108" ht="13.5" customHeight="1">
      <c r="A57" s="119" t="s">
        <v>121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55" t="s">
        <v>14</v>
      </c>
      <c r="AC57" s="56"/>
      <c r="AD57" s="56"/>
      <c r="AE57" s="56"/>
      <c r="AF57" s="56"/>
      <c r="AG57" s="56"/>
      <c r="AH57" s="73" t="s">
        <v>139</v>
      </c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>
        <v>32600</v>
      </c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>
        <v>4555</v>
      </c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>
        <f t="shared" si="1"/>
        <v>28045</v>
      </c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4"/>
    </row>
    <row r="58" spans="1:108" ht="13.5" customHeight="1">
      <c r="A58" s="125" t="s">
        <v>275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60" t="s">
        <v>14</v>
      </c>
      <c r="AC58" s="61"/>
      <c r="AD58" s="61"/>
      <c r="AE58" s="61"/>
      <c r="AF58" s="61"/>
      <c r="AG58" s="61"/>
      <c r="AH58" s="71" t="s">
        <v>382</v>
      </c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29">
        <f>BC59</f>
        <v>0</v>
      </c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1"/>
      <c r="BY58" s="29">
        <f>BY59</f>
        <v>0</v>
      </c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1"/>
      <c r="CO58" s="71">
        <f>BC58-BY58</f>
        <v>0</v>
      </c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2"/>
    </row>
    <row r="59" spans="1:108" ht="42.75" customHeight="1">
      <c r="A59" s="119" t="s">
        <v>378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20"/>
      <c r="AB59" s="55" t="s">
        <v>14</v>
      </c>
      <c r="AC59" s="56"/>
      <c r="AD59" s="56"/>
      <c r="AE59" s="56"/>
      <c r="AF59" s="56"/>
      <c r="AG59" s="56"/>
      <c r="AH59" s="73" t="s">
        <v>383</v>
      </c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32">
        <v>0</v>
      </c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4"/>
      <c r="BY59" s="32">
        <v>0</v>
      </c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4"/>
      <c r="CO59" s="73">
        <f>BC59-BY59</f>
        <v>0</v>
      </c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4"/>
    </row>
    <row r="60" spans="1:108" ht="49.5" customHeight="1">
      <c r="A60" s="125" t="s">
        <v>140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6"/>
      <c r="AB60" s="60" t="s">
        <v>14</v>
      </c>
      <c r="AC60" s="61"/>
      <c r="AD60" s="61"/>
      <c r="AE60" s="61"/>
      <c r="AF60" s="61"/>
      <c r="AG60" s="61"/>
      <c r="AH60" s="71" t="s">
        <v>141</v>
      </c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>
        <f>BC61</f>
        <v>1476100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>
        <f>BY61</f>
        <v>1066454.57</v>
      </c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>
        <f aca="true" t="shared" si="2" ref="CO60:CO77">BC60-BY60</f>
        <v>409645.42999999993</v>
      </c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2"/>
    </row>
    <row r="61" spans="1:108" ht="100.5" customHeight="1">
      <c r="A61" s="125" t="s">
        <v>98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6"/>
      <c r="AB61" s="60" t="s">
        <v>14</v>
      </c>
      <c r="AC61" s="61"/>
      <c r="AD61" s="61"/>
      <c r="AE61" s="61"/>
      <c r="AF61" s="61"/>
      <c r="AG61" s="61"/>
      <c r="AH61" s="71" t="s">
        <v>142</v>
      </c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>
        <f>BC62+BC64+BC63</f>
        <v>1476100</v>
      </c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>
        <f>BY62+BY64+BY63</f>
        <v>1066454.57</v>
      </c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>
        <f t="shared" si="2"/>
        <v>409645.42999999993</v>
      </c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2"/>
    </row>
    <row r="62" spans="1:108" ht="15" customHeight="1">
      <c r="A62" s="119" t="s">
        <v>100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20"/>
      <c r="AB62" s="55" t="s">
        <v>14</v>
      </c>
      <c r="AC62" s="56"/>
      <c r="AD62" s="56"/>
      <c r="AE62" s="56"/>
      <c r="AF62" s="56"/>
      <c r="AG62" s="56"/>
      <c r="AH62" s="73" t="s">
        <v>143</v>
      </c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>
        <v>1134600</v>
      </c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>
        <v>820017.34</v>
      </c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>
        <f t="shared" si="2"/>
        <v>314582.66000000003</v>
      </c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4"/>
    </row>
    <row r="63" spans="1:108" ht="35.25" customHeight="1">
      <c r="A63" s="119" t="s">
        <v>375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20"/>
      <c r="AB63" s="55" t="s">
        <v>14</v>
      </c>
      <c r="AC63" s="56"/>
      <c r="AD63" s="56"/>
      <c r="AE63" s="56"/>
      <c r="AF63" s="56"/>
      <c r="AG63" s="56"/>
      <c r="AH63" s="73" t="s">
        <v>405</v>
      </c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>
        <v>0</v>
      </c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>
        <v>0</v>
      </c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>
        <f>BC63-BY63</f>
        <v>0</v>
      </c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4"/>
    </row>
    <row r="64" spans="1:108" ht="13.5" customHeight="1">
      <c r="A64" s="119" t="s">
        <v>101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20"/>
      <c r="AB64" s="55" t="s">
        <v>14</v>
      </c>
      <c r="AC64" s="56"/>
      <c r="AD64" s="56"/>
      <c r="AE64" s="56"/>
      <c r="AF64" s="56"/>
      <c r="AG64" s="56"/>
      <c r="AH64" s="73" t="s">
        <v>144</v>
      </c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>
        <v>341500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>
        <v>246437.23</v>
      </c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 t="shared" si="2"/>
        <v>95062.76999999999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4"/>
    </row>
    <row r="65" spans="1:108" ht="93" customHeight="1">
      <c r="A65" s="125" t="s">
        <v>145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6"/>
      <c r="AB65" s="60" t="s">
        <v>14</v>
      </c>
      <c r="AC65" s="61"/>
      <c r="AD65" s="61"/>
      <c r="AE65" s="61"/>
      <c r="AF65" s="61"/>
      <c r="AG65" s="61"/>
      <c r="AH65" s="71" t="s">
        <v>146</v>
      </c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>
        <f>BC66+BC71</f>
        <v>996800</v>
      </c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>
        <f>BY66+BY71</f>
        <v>637872.24</v>
      </c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>
        <f t="shared" si="2"/>
        <v>358927.76</v>
      </c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2"/>
    </row>
    <row r="66" spans="1:108" ht="102" customHeight="1">
      <c r="A66" s="125" t="s">
        <v>98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6"/>
      <c r="AB66" s="60" t="s">
        <v>14</v>
      </c>
      <c r="AC66" s="61"/>
      <c r="AD66" s="61"/>
      <c r="AE66" s="61"/>
      <c r="AF66" s="61"/>
      <c r="AG66" s="61"/>
      <c r="AH66" s="71" t="s">
        <v>147</v>
      </c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>
        <f>BC67+BC70+BC69+BC68</f>
        <v>922200</v>
      </c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>
        <f>BY67+BY70+BY69+BY68</f>
        <v>633442.24</v>
      </c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3">
        <f t="shared" si="2"/>
        <v>288757.76</v>
      </c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4"/>
    </row>
    <row r="67" spans="1:108" ht="13.5" customHeight="1">
      <c r="A67" s="119" t="s">
        <v>100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20"/>
      <c r="AB67" s="55" t="s">
        <v>14</v>
      </c>
      <c r="AC67" s="56"/>
      <c r="AD67" s="56"/>
      <c r="AE67" s="56"/>
      <c r="AF67" s="56"/>
      <c r="AG67" s="56"/>
      <c r="AH67" s="73" t="s">
        <v>148</v>
      </c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>
        <v>704132.13</v>
      </c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>
        <v>483550.19</v>
      </c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>
        <f t="shared" si="2"/>
        <v>220581.94</v>
      </c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4"/>
    </row>
    <row r="68" spans="1:108" ht="36.75" customHeight="1">
      <c r="A68" s="119" t="s">
        <v>375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20"/>
      <c r="AB68" s="55" t="s">
        <v>14</v>
      </c>
      <c r="AC68" s="56"/>
      <c r="AD68" s="56"/>
      <c r="AE68" s="56"/>
      <c r="AF68" s="56"/>
      <c r="AG68" s="56"/>
      <c r="AH68" s="73" t="s">
        <v>406</v>
      </c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>
        <v>5067.87</v>
      </c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>
        <v>5067.87</v>
      </c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>
        <f>BC68-BY68</f>
        <v>0</v>
      </c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4"/>
    </row>
    <row r="69" spans="1:108" ht="13.5" customHeight="1">
      <c r="A69" s="119" t="s">
        <v>133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20"/>
      <c r="AB69" s="55" t="s">
        <v>14</v>
      </c>
      <c r="AC69" s="56"/>
      <c r="AD69" s="56"/>
      <c r="AE69" s="56"/>
      <c r="AF69" s="56"/>
      <c r="AG69" s="56"/>
      <c r="AH69" s="73" t="s">
        <v>281</v>
      </c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>
        <v>0</v>
      </c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>
        <v>0</v>
      </c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 t="shared" si="2"/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4"/>
    </row>
    <row r="70" spans="1:108" ht="22.5" customHeight="1">
      <c r="A70" s="119" t="s">
        <v>101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20"/>
      <c r="AB70" s="55" t="s">
        <v>14</v>
      </c>
      <c r="AC70" s="56"/>
      <c r="AD70" s="56"/>
      <c r="AE70" s="56"/>
      <c r="AF70" s="56"/>
      <c r="AG70" s="56"/>
      <c r="AH70" s="73" t="s">
        <v>149</v>
      </c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>
        <v>213000</v>
      </c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>
        <v>144824.18</v>
      </c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1">
        <f t="shared" si="2"/>
        <v>68175.82</v>
      </c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2"/>
    </row>
    <row r="71" spans="1:108" ht="36" customHeight="1">
      <c r="A71" s="125" t="s">
        <v>115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6"/>
      <c r="AB71" s="60" t="s">
        <v>14</v>
      </c>
      <c r="AC71" s="61"/>
      <c r="AD71" s="61"/>
      <c r="AE71" s="61"/>
      <c r="AF71" s="61"/>
      <c r="AG71" s="61"/>
      <c r="AH71" s="71" t="s">
        <v>150</v>
      </c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>
        <f>BC72</f>
        <v>74600</v>
      </c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>
        <f>BY72</f>
        <v>4430</v>
      </c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>
        <f t="shared" si="2"/>
        <v>70170</v>
      </c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2"/>
    </row>
    <row r="72" spans="1:108" ht="26.25" customHeight="1">
      <c r="A72" s="125" t="s">
        <v>317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6"/>
      <c r="AB72" s="60" t="s">
        <v>14</v>
      </c>
      <c r="AC72" s="61"/>
      <c r="AD72" s="61"/>
      <c r="AE72" s="61"/>
      <c r="AF72" s="61"/>
      <c r="AG72" s="61"/>
      <c r="AH72" s="71" t="s">
        <v>324</v>
      </c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>
        <f>BC73+BC74+BC75+BC76+BC77</f>
        <v>74600</v>
      </c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>
        <f>BY73+BY74+BY75+BY76+BY77</f>
        <v>4430</v>
      </c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>
        <f>BC72-BY72</f>
        <v>70170</v>
      </c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2"/>
    </row>
    <row r="73" spans="1:108" ht="15" customHeight="1">
      <c r="A73" s="119" t="s">
        <v>116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20"/>
      <c r="AB73" s="55" t="s">
        <v>14</v>
      </c>
      <c r="AC73" s="56"/>
      <c r="AD73" s="56"/>
      <c r="AE73" s="56"/>
      <c r="AF73" s="56"/>
      <c r="AG73" s="56"/>
      <c r="AH73" s="73" t="s">
        <v>151</v>
      </c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>
        <v>6000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>
        <v>0</v>
      </c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>
        <f t="shared" si="2"/>
        <v>6000</v>
      </c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4"/>
    </row>
    <row r="74" spans="1:108" ht="13.5" customHeight="1">
      <c r="A74" s="119" t="s">
        <v>118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20"/>
      <c r="AB74" s="55" t="s">
        <v>14</v>
      </c>
      <c r="AC74" s="56"/>
      <c r="AD74" s="56"/>
      <c r="AE74" s="56"/>
      <c r="AF74" s="56"/>
      <c r="AG74" s="56"/>
      <c r="AH74" s="73" t="s">
        <v>282</v>
      </c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>
        <v>6500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>
        <v>4430</v>
      </c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>
        <f t="shared" si="2"/>
        <v>2070</v>
      </c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4"/>
    </row>
    <row r="75" spans="1:108" ht="24.75" customHeight="1">
      <c r="A75" s="119" t="s">
        <v>169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20"/>
      <c r="AB75" s="55" t="s">
        <v>14</v>
      </c>
      <c r="AC75" s="56"/>
      <c r="AD75" s="56"/>
      <c r="AE75" s="56"/>
      <c r="AF75" s="56"/>
      <c r="AG75" s="56"/>
      <c r="AH75" s="73" t="s">
        <v>314</v>
      </c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>
        <v>0</v>
      </c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>
        <v>0</v>
      </c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>
        <f>BC75-BY75</f>
        <v>0</v>
      </c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4"/>
    </row>
    <row r="76" spans="1:108" ht="24" customHeight="1">
      <c r="A76" s="119" t="s">
        <v>299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20"/>
      <c r="AB76" s="55" t="s">
        <v>14</v>
      </c>
      <c r="AC76" s="56"/>
      <c r="AD76" s="56"/>
      <c r="AE76" s="56"/>
      <c r="AF76" s="56"/>
      <c r="AG76" s="56"/>
      <c r="AH76" s="73" t="s">
        <v>283</v>
      </c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>
        <v>62100</v>
      </c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>
        <v>0</v>
      </c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>
        <f>BC76-BY76</f>
        <v>62100</v>
      </c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4"/>
    </row>
    <row r="77" spans="1:108" ht="35.25" customHeight="1">
      <c r="A77" s="119" t="s">
        <v>325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20"/>
      <c r="AB77" s="55" t="s">
        <v>14</v>
      </c>
      <c r="AC77" s="56"/>
      <c r="AD77" s="56"/>
      <c r="AE77" s="56"/>
      <c r="AF77" s="56"/>
      <c r="AG77" s="56"/>
      <c r="AH77" s="73" t="s">
        <v>315</v>
      </c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>
        <v>0</v>
      </c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>
        <v>0</v>
      </c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>
        <f t="shared" si="2"/>
        <v>0</v>
      </c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4"/>
    </row>
    <row r="78" spans="1:108" ht="13.5" customHeight="1">
      <c r="A78" s="125" t="s">
        <v>153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6"/>
      <c r="AB78" s="60" t="s">
        <v>14</v>
      </c>
      <c r="AC78" s="61"/>
      <c r="AD78" s="61"/>
      <c r="AE78" s="61"/>
      <c r="AF78" s="61"/>
      <c r="AG78" s="61"/>
      <c r="AH78" s="71" t="s">
        <v>155</v>
      </c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>
        <f>BC79</f>
        <v>100000</v>
      </c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>
        <f>BY79</f>
        <v>0</v>
      </c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>
        <f>BC78-BY78</f>
        <v>100000</v>
      </c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2"/>
    </row>
    <row r="79" spans="1:108" ht="27" customHeight="1">
      <c r="A79" s="125" t="s">
        <v>154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6"/>
      <c r="AB79" s="60" t="s">
        <v>14</v>
      </c>
      <c r="AC79" s="61"/>
      <c r="AD79" s="61"/>
      <c r="AE79" s="61"/>
      <c r="AF79" s="61"/>
      <c r="AG79" s="61"/>
      <c r="AH79" s="71" t="s">
        <v>156</v>
      </c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>
        <f>BC80</f>
        <v>100000</v>
      </c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>
        <f>BY80</f>
        <v>0</v>
      </c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3">
        <f>BC79-BY79</f>
        <v>100000</v>
      </c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4"/>
    </row>
    <row r="80" spans="1:108" ht="25.5" customHeight="1">
      <c r="A80" s="125" t="s">
        <v>119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6"/>
      <c r="AB80" s="60" t="s">
        <v>14</v>
      </c>
      <c r="AC80" s="61"/>
      <c r="AD80" s="61"/>
      <c r="AE80" s="61"/>
      <c r="AF80" s="61"/>
      <c r="AG80" s="61"/>
      <c r="AH80" s="71" t="s">
        <v>157</v>
      </c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>
        <f>BC81</f>
        <v>100000</v>
      </c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>
        <f>BY81</f>
        <v>0</v>
      </c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3">
        <f>BC80-BY80</f>
        <v>100000</v>
      </c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4"/>
    </row>
    <row r="81" spans="1:108" ht="13.5" customHeight="1">
      <c r="A81" s="119" t="s">
        <v>118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20"/>
      <c r="AB81" s="55" t="s">
        <v>14</v>
      </c>
      <c r="AC81" s="56"/>
      <c r="AD81" s="56"/>
      <c r="AE81" s="56"/>
      <c r="AF81" s="56"/>
      <c r="AG81" s="56"/>
      <c r="AH81" s="73" t="s">
        <v>284</v>
      </c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>
        <v>100000</v>
      </c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>
        <v>0</v>
      </c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>
        <f>BC81-BY81</f>
        <v>100000</v>
      </c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4"/>
    </row>
    <row r="82" spans="1:108" ht="24" customHeight="1">
      <c r="A82" s="125" t="s">
        <v>159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6"/>
      <c r="AB82" s="60" t="s">
        <v>14</v>
      </c>
      <c r="AC82" s="61"/>
      <c r="AD82" s="61"/>
      <c r="AE82" s="61"/>
      <c r="AF82" s="61"/>
      <c r="AG82" s="61"/>
      <c r="AH82" s="71" t="s">
        <v>158</v>
      </c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>
        <f>BC83+BC90</f>
        <v>549200</v>
      </c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>
        <f>BY83</f>
        <v>235575.56</v>
      </c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>
        <f>BC82-BY82</f>
        <v>313624.44</v>
      </c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2"/>
    </row>
    <row r="83" spans="1:108" ht="13.5" customHeight="1">
      <c r="A83" s="125" t="s">
        <v>160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6"/>
      <c r="AB83" s="60" t="s">
        <v>14</v>
      </c>
      <c r="AC83" s="61"/>
      <c r="AD83" s="61"/>
      <c r="AE83" s="61"/>
      <c r="AF83" s="61"/>
      <c r="AG83" s="61"/>
      <c r="AH83" s="71" t="s">
        <v>161</v>
      </c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>
        <f>BC84+BC88</f>
        <v>541100</v>
      </c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>
        <f>BY84+BY88</f>
        <v>235575.56</v>
      </c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>
        <f>CO84</f>
        <v>100000</v>
      </c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2"/>
    </row>
    <row r="84" spans="1:108" ht="36" customHeight="1">
      <c r="A84" s="125" t="s">
        <v>115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6"/>
      <c r="AB84" s="60" t="s">
        <v>14</v>
      </c>
      <c r="AC84" s="61"/>
      <c r="AD84" s="61"/>
      <c r="AE84" s="61"/>
      <c r="AF84" s="61"/>
      <c r="AG84" s="61"/>
      <c r="AH84" s="71" t="s">
        <v>162</v>
      </c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>
        <f>BC86+BC87</f>
        <v>100000</v>
      </c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>
        <f>BY86+BY87</f>
        <v>0</v>
      </c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>
        <f aca="true" t="shared" si="3" ref="CO84:CO93">BC84-BY84</f>
        <v>100000</v>
      </c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2"/>
    </row>
    <row r="85" spans="1:108" ht="29.25" customHeight="1">
      <c r="A85" s="125" t="s">
        <v>317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6"/>
      <c r="AB85" s="60" t="s">
        <v>14</v>
      </c>
      <c r="AC85" s="61"/>
      <c r="AD85" s="61"/>
      <c r="AE85" s="61"/>
      <c r="AF85" s="61"/>
      <c r="AG85" s="61"/>
      <c r="AH85" s="71" t="s">
        <v>326</v>
      </c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>
        <f>BC86</f>
        <v>0</v>
      </c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>
        <f>BY86</f>
        <v>0</v>
      </c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>
        <f>BC85-BY85</f>
        <v>0</v>
      </c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2"/>
    </row>
    <row r="86" spans="1:108" ht="24.75" customHeight="1">
      <c r="A86" s="119" t="s">
        <v>117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20"/>
      <c r="AB86" s="55" t="s">
        <v>14</v>
      </c>
      <c r="AC86" s="56"/>
      <c r="AD86" s="56"/>
      <c r="AE86" s="56"/>
      <c r="AF86" s="56"/>
      <c r="AG86" s="56"/>
      <c r="AH86" s="73" t="s">
        <v>164</v>
      </c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>
        <v>0</v>
      </c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>
        <v>0</v>
      </c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>
        <f t="shared" si="3"/>
        <v>0</v>
      </c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4"/>
    </row>
    <row r="87" spans="1:108" ht="17.25" customHeight="1">
      <c r="A87" s="119" t="s">
        <v>118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20"/>
      <c r="AB87" s="55" t="s">
        <v>14</v>
      </c>
      <c r="AC87" s="56"/>
      <c r="AD87" s="56"/>
      <c r="AE87" s="56"/>
      <c r="AF87" s="56"/>
      <c r="AG87" s="56"/>
      <c r="AH87" s="73" t="s">
        <v>285</v>
      </c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>
        <v>100000</v>
      </c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>
        <v>0</v>
      </c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>
        <f>BC87-BY87</f>
        <v>100000</v>
      </c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4"/>
    </row>
    <row r="88" spans="1:108" s="24" customFormat="1" ht="27" customHeight="1">
      <c r="A88" s="125" t="s">
        <v>329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60" t="s">
        <v>14</v>
      </c>
      <c r="AC88" s="61"/>
      <c r="AD88" s="61"/>
      <c r="AE88" s="61"/>
      <c r="AF88" s="61"/>
      <c r="AG88" s="61"/>
      <c r="AH88" s="71" t="s">
        <v>327</v>
      </c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29">
        <f>BC89</f>
        <v>441100</v>
      </c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1"/>
      <c r="BY88" s="29">
        <f>BY89</f>
        <v>235575.56</v>
      </c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1"/>
      <c r="CO88" s="29">
        <f>BC88-BY88</f>
        <v>205524.44</v>
      </c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5"/>
    </row>
    <row r="89" spans="1:108" ht="17.25" customHeight="1">
      <c r="A89" s="119" t="s">
        <v>163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20"/>
      <c r="AB89" s="55" t="s">
        <v>14</v>
      </c>
      <c r="AC89" s="56"/>
      <c r="AD89" s="56"/>
      <c r="AE89" s="56"/>
      <c r="AF89" s="56"/>
      <c r="AG89" s="56"/>
      <c r="AH89" s="73" t="s">
        <v>328</v>
      </c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32">
        <v>441100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4"/>
      <c r="BY89" s="32">
        <v>235575.56</v>
      </c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4"/>
      <c r="CO89" s="32">
        <f>BC89-BY89</f>
        <v>205524.44</v>
      </c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6"/>
    </row>
    <row r="90" spans="1:108" ht="92.25" customHeight="1">
      <c r="A90" s="125" t="s">
        <v>152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6"/>
      <c r="AB90" s="60" t="s">
        <v>14</v>
      </c>
      <c r="AC90" s="61"/>
      <c r="AD90" s="61"/>
      <c r="AE90" s="61"/>
      <c r="AF90" s="61"/>
      <c r="AG90" s="61"/>
      <c r="AH90" s="71" t="s">
        <v>286</v>
      </c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>
        <f>BC91</f>
        <v>8100</v>
      </c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>
        <f>BY91</f>
        <v>0</v>
      </c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>
        <f t="shared" si="3"/>
        <v>8100</v>
      </c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2"/>
    </row>
    <row r="91" spans="1:108" ht="35.25" customHeight="1">
      <c r="A91" s="125" t="s">
        <v>115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6"/>
      <c r="AB91" s="60" t="s">
        <v>14</v>
      </c>
      <c r="AC91" s="61"/>
      <c r="AD91" s="61"/>
      <c r="AE91" s="61"/>
      <c r="AF91" s="61"/>
      <c r="AG91" s="61"/>
      <c r="AH91" s="71" t="s">
        <v>287</v>
      </c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>
        <f>BC93</f>
        <v>8100</v>
      </c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>
        <f>BY93</f>
        <v>0</v>
      </c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3">
        <f t="shared" si="3"/>
        <v>8100</v>
      </c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4"/>
    </row>
    <row r="92" spans="1:108" ht="23.25" customHeight="1">
      <c r="A92" s="125" t="s">
        <v>317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6"/>
      <c r="AB92" s="60" t="s">
        <v>14</v>
      </c>
      <c r="AC92" s="61"/>
      <c r="AD92" s="61"/>
      <c r="AE92" s="61"/>
      <c r="AF92" s="61"/>
      <c r="AG92" s="61"/>
      <c r="AH92" s="71" t="s">
        <v>410</v>
      </c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29">
        <f>BC93</f>
        <v>8100</v>
      </c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1"/>
      <c r="BY92" s="71">
        <f>BY93</f>
        <v>0</v>
      </c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3">
        <f>BC92-BY92</f>
        <v>8100</v>
      </c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4"/>
    </row>
    <row r="93" spans="1:108" ht="24.75" customHeight="1">
      <c r="A93" s="119" t="s">
        <v>299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20"/>
      <c r="AB93" s="55" t="s">
        <v>14</v>
      </c>
      <c r="AC93" s="56"/>
      <c r="AD93" s="56"/>
      <c r="AE93" s="56"/>
      <c r="AF93" s="56"/>
      <c r="AG93" s="56"/>
      <c r="AH93" s="73" t="s">
        <v>288</v>
      </c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>
        <v>8100</v>
      </c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>
        <v>0</v>
      </c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>
        <f t="shared" si="3"/>
        <v>8100</v>
      </c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4"/>
    </row>
    <row r="94" spans="1:108" ht="33.75" customHeight="1">
      <c r="A94" s="125" t="s">
        <v>165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6"/>
      <c r="AB94" s="60" t="s">
        <v>14</v>
      </c>
      <c r="AC94" s="61"/>
      <c r="AD94" s="61"/>
      <c r="AE94" s="61"/>
      <c r="AF94" s="61"/>
      <c r="AG94" s="61"/>
      <c r="AH94" s="71" t="s">
        <v>166</v>
      </c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>
        <f>BC95+BC101</f>
        <v>666000</v>
      </c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>
        <f>BY95+BY101</f>
        <v>337924.68</v>
      </c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>
        <f aca="true" t="shared" si="4" ref="CO94:CO103">BC94-BY94</f>
        <v>328075.32</v>
      </c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2"/>
    </row>
    <row r="95" spans="1:108" ht="55.5" customHeight="1">
      <c r="A95" s="125" t="s">
        <v>167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6"/>
      <c r="AB95" s="60" t="s">
        <v>14</v>
      </c>
      <c r="AC95" s="61"/>
      <c r="AD95" s="61"/>
      <c r="AE95" s="61"/>
      <c r="AF95" s="61"/>
      <c r="AG95" s="61"/>
      <c r="AH95" s="71" t="s">
        <v>330</v>
      </c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>
        <f>BC96</f>
        <v>74000</v>
      </c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>
        <f>BY96</f>
        <v>10000</v>
      </c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>
        <f t="shared" si="4"/>
        <v>64000</v>
      </c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2"/>
    </row>
    <row r="96" spans="1:108" ht="103.5" customHeight="1">
      <c r="A96" s="125" t="s">
        <v>168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6"/>
      <c r="AB96" s="60" t="s">
        <v>14</v>
      </c>
      <c r="AC96" s="61"/>
      <c r="AD96" s="61"/>
      <c r="AE96" s="61"/>
      <c r="AF96" s="61"/>
      <c r="AG96" s="61"/>
      <c r="AH96" s="71" t="s">
        <v>368</v>
      </c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>
        <f>BC97</f>
        <v>74000</v>
      </c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>
        <f>BY97</f>
        <v>10000</v>
      </c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3">
        <f t="shared" si="4"/>
        <v>64000</v>
      </c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4"/>
    </row>
    <row r="97" spans="1:108" ht="38.25" customHeight="1">
      <c r="A97" s="125" t="s">
        <v>115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6"/>
      <c r="AB97" s="60" t="s">
        <v>14</v>
      </c>
      <c r="AC97" s="61"/>
      <c r="AD97" s="61"/>
      <c r="AE97" s="61"/>
      <c r="AF97" s="61"/>
      <c r="AG97" s="61"/>
      <c r="AH97" s="71" t="s">
        <v>369</v>
      </c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>
        <f>BC98</f>
        <v>74000</v>
      </c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>
        <f>BY98</f>
        <v>10000</v>
      </c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3">
        <f t="shared" si="4"/>
        <v>64000</v>
      </c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4"/>
    </row>
    <row r="98" spans="1:108" ht="27" customHeight="1">
      <c r="A98" s="125" t="s">
        <v>317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6"/>
      <c r="AB98" s="60" t="s">
        <v>14</v>
      </c>
      <c r="AC98" s="61"/>
      <c r="AD98" s="61"/>
      <c r="AE98" s="61"/>
      <c r="AF98" s="61"/>
      <c r="AG98" s="61"/>
      <c r="AH98" s="71" t="s">
        <v>370</v>
      </c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>
        <f>BC99+BC100</f>
        <v>74000</v>
      </c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>
        <f>BY100+BY99</f>
        <v>10000</v>
      </c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>
        <f>BC98-BY98</f>
        <v>64000</v>
      </c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2"/>
    </row>
    <row r="99" spans="1:108" ht="15" customHeight="1">
      <c r="A99" s="119" t="s">
        <v>260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20"/>
      <c r="AB99" s="55" t="s">
        <v>14</v>
      </c>
      <c r="AC99" s="56"/>
      <c r="AD99" s="56"/>
      <c r="AE99" s="56"/>
      <c r="AF99" s="56"/>
      <c r="AG99" s="56"/>
      <c r="AH99" s="73" t="s">
        <v>371</v>
      </c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>
        <v>66500</v>
      </c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>
        <v>2500</v>
      </c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1">
        <f>BC99-BY99</f>
        <v>64000</v>
      </c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2"/>
    </row>
    <row r="100" spans="1:108" ht="34.5" customHeight="1">
      <c r="A100" s="119" t="s">
        <v>388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20"/>
      <c r="AB100" s="55" t="s">
        <v>14</v>
      </c>
      <c r="AC100" s="56"/>
      <c r="AD100" s="56"/>
      <c r="AE100" s="56"/>
      <c r="AF100" s="56"/>
      <c r="AG100" s="56"/>
      <c r="AH100" s="73" t="s">
        <v>384</v>
      </c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>
        <v>7500</v>
      </c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>
        <v>7500</v>
      </c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>
        <f t="shared" si="4"/>
        <v>0</v>
      </c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4"/>
    </row>
    <row r="101" spans="1:108" ht="48" customHeight="1">
      <c r="A101" s="125" t="s">
        <v>171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6"/>
      <c r="AB101" s="60" t="s">
        <v>14</v>
      </c>
      <c r="AC101" s="61"/>
      <c r="AD101" s="61"/>
      <c r="AE101" s="61"/>
      <c r="AF101" s="61"/>
      <c r="AG101" s="61"/>
      <c r="AH101" s="71" t="s">
        <v>172</v>
      </c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>
        <f>BC102+BC107+BC113+BC117+BC129+BC121+BC125</f>
        <v>592000</v>
      </c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>
        <f>BY102+BY107+BY113+BY117+BY129+BY121+BY125</f>
        <v>327924.68</v>
      </c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>
        <f t="shared" si="4"/>
        <v>264075.32</v>
      </c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2"/>
    </row>
    <row r="102" spans="1:108" ht="48" customHeight="1">
      <c r="A102" s="125" t="s">
        <v>170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60" t="s">
        <v>14</v>
      </c>
      <c r="AC102" s="61"/>
      <c r="AD102" s="61"/>
      <c r="AE102" s="61"/>
      <c r="AF102" s="61"/>
      <c r="AG102" s="61"/>
      <c r="AH102" s="71" t="s">
        <v>173</v>
      </c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>
        <f>BC103</f>
        <v>232000</v>
      </c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>
        <f>BY103</f>
        <v>232000</v>
      </c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>
        <f t="shared" si="4"/>
        <v>0</v>
      </c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2"/>
    </row>
    <row r="103" spans="1:108" ht="34.5" customHeight="1">
      <c r="A103" s="125" t="s">
        <v>115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6"/>
      <c r="AB103" s="60" t="s">
        <v>14</v>
      </c>
      <c r="AC103" s="61"/>
      <c r="AD103" s="61"/>
      <c r="AE103" s="61"/>
      <c r="AF103" s="61"/>
      <c r="AG103" s="61"/>
      <c r="AH103" s="71" t="s">
        <v>174</v>
      </c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>
        <f>BC105+BC106</f>
        <v>232000</v>
      </c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>
        <f>BY105+BY106</f>
        <v>232000</v>
      </c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>
        <f t="shared" si="4"/>
        <v>0</v>
      </c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2"/>
    </row>
    <row r="104" spans="1:108" ht="26.25" customHeight="1">
      <c r="A104" s="125" t="s">
        <v>317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6"/>
      <c r="AB104" s="60" t="s">
        <v>14</v>
      </c>
      <c r="AC104" s="61"/>
      <c r="AD104" s="61"/>
      <c r="AE104" s="61"/>
      <c r="AF104" s="61"/>
      <c r="AG104" s="61"/>
      <c r="AH104" s="71" t="s">
        <v>332</v>
      </c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>
        <f>BC105+BC106</f>
        <v>232000</v>
      </c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>
        <f>BY105+BY106</f>
        <v>232000</v>
      </c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>
        <f>BC104-BY104</f>
        <v>0</v>
      </c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2"/>
    </row>
    <row r="105" spans="1:108" ht="13.5" customHeight="1">
      <c r="A105" s="119" t="s">
        <v>118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20"/>
      <c r="AB105" s="55" t="s">
        <v>14</v>
      </c>
      <c r="AC105" s="56"/>
      <c r="AD105" s="56"/>
      <c r="AE105" s="56"/>
      <c r="AF105" s="56"/>
      <c r="AG105" s="56"/>
      <c r="AH105" s="73" t="s">
        <v>175</v>
      </c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>
        <v>224500</v>
      </c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>
        <v>224500</v>
      </c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>
        <f>BC105-BY105</f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36" customHeight="1">
      <c r="A106" s="119" t="s">
        <v>388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20"/>
      <c r="AB106" s="55" t="s">
        <v>14</v>
      </c>
      <c r="AC106" s="56"/>
      <c r="AD106" s="56"/>
      <c r="AE106" s="56"/>
      <c r="AF106" s="56"/>
      <c r="AG106" s="56"/>
      <c r="AH106" s="73" t="s">
        <v>385</v>
      </c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>
        <v>7500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>
        <v>7500</v>
      </c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>
        <f aca="true" t="shared" si="5" ref="CO106:CO120">BC106-BY106</f>
        <v>0</v>
      </c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4"/>
    </row>
    <row r="107" spans="1:108" ht="28.5" customHeight="1">
      <c r="A107" s="125" t="s">
        <v>176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6"/>
      <c r="AB107" s="60" t="s">
        <v>14</v>
      </c>
      <c r="AC107" s="61"/>
      <c r="AD107" s="61"/>
      <c r="AE107" s="61"/>
      <c r="AF107" s="61"/>
      <c r="AG107" s="61"/>
      <c r="AH107" s="71" t="s">
        <v>177</v>
      </c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>
        <f>BC108</f>
        <v>307500</v>
      </c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>
        <f>BY108</f>
        <v>43424.68</v>
      </c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>
        <f t="shared" si="5"/>
        <v>264075.32</v>
      </c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2"/>
    </row>
    <row r="108" spans="1:108" ht="33.75" customHeight="1">
      <c r="A108" s="125" t="s">
        <v>115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6"/>
      <c r="AB108" s="60" t="s">
        <v>14</v>
      </c>
      <c r="AC108" s="61"/>
      <c r="AD108" s="61"/>
      <c r="AE108" s="61"/>
      <c r="AF108" s="61"/>
      <c r="AG108" s="61"/>
      <c r="AH108" s="71" t="s">
        <v>178</v>
      </c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>
        <f>BC109</f>
        <v>307500</v>
      </c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>
        <f>BY109</f>
        <v>43424.68</v>
      </c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3">
        <f t="shared" si="5"/>
        <v>264075.32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4"/>
    </row>
    <row r="109" spans="1:108" ht="21" customHeight="1">
      <c r="A109" s="125" t="s">
        <v>317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6"/>
      <c r="AB109" s="60" t="s">
        <v>14</v>
      </c>
      <c r="AC109" s="61"/>
      <c r="AD109" s="61"/>
      <c r="AE109" s="61"/>
      <c r="AF109" s="61"/>
      <c r="AG109" s="61"/>
      <c r="AH109" s="71" t="s">
        <v>333</v>
      </c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>
        <f>BC110+BC112+BC111</f>
        <v>307500</v>
      </c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>
        <f>BY110+BY111+BY112</f>
        <v>43424.68</v>
      </c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3">
        <f>BC109-BY109</f>
        <v>264075.32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4"/>
    </row>
    <row r="110" spans="1:108" ht="27.75" customHeight="1">
      <c r="A110" s="119" t="s">
        <v>117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20"/>
      <c r="AB110" s="55" t="s">
        <v>14</v>
      </c>
      <c r="AC110" s="56"/>
      <c r="AD110" s="56"/>
      <c r="AE110" s="56"/>
      <c r="AF110" s="56"/>
      <c r="AG110" s="56"/>
      <c r="AH110" s="73" t="s">
        <v>179</v>
      </c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>
        <v>285596</v>
      </c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>
        <v>21520.68</v>
      </c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>
        <f t="shared" si="5"/>
        <v>264075.32</v>
      </c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4"/>
    </row>
    <row r="111" spans="1:108" s="28" customFormat="1" ht="22.5" customHeight="1">
      <c r="A111" s="119" t="s">
        <v>299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20"/>
      <c r="AB111" s="121" t="s">
        <v>272</v>
      </c>
      <c r="AC111" s="122"/>
      <c r="AD111" s="122"/>
      <c r="AE111" s="122"/>
      <c r="AF111" s="122"/>
      <c r="AG111" s="122"/>
      <c r="AH111" s="123" t="s">
        <v>426</v>
      </c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>
        <v>14404</v>
      </c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>
        <v>14404</v>
      </c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>
        <f>BC111-BY111</f>
        <v>0</v>
      </c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4"/>
    </row>
    <row r="112" spans="1:108" ht="36" customHeight="1">
      <c r="A112" s="119" t="s">
        <v>388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20"/>
      <c r="AB112" s="55" t="s">
        <v>14</v>
      </c>
      <c r="AC112" s="56"/>
      <c r="AD112" s="56"/>
      <c r="AE112" s="56"/>
      <c r="AF112" s="56"/>
      <c r="AG112" s="56"/>
      <c r="AH112" s="73" t="s">
        <v>386</v>
      </c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>
        <v>7500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>
        <v>7500</v>
      </c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>
        <f t="shared" si="5"/>
        <v>0</v>
      </c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4"/>
    </row>
    <row r="113" spans="1:108" ht="47.25" customHeight="1">
      <c r="A113" s="125" t="s">
        <v>180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6"/>
      <c r="AB113" s="60" t="s">
        <v>14</v>
      </c>
      <c r="AC113" s="61"/>
      <c r="AD113" s="61"/>
      <c r="AE113" s="61"/>
      <c r="AF113" s="61"/>
      <c r="AG113" s="61"/>
      <c r="AH113" s="71" t="s">
        <v>182</v>
      </c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>
        <f>BC114</f>
        <v>15000</v>
      </c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>
        <f>BY114</f>
        <v>15000</v>
      </c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>
        <f t="shared" si="5"/>
        <v>0</v>
      </c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2"/>
    </row>
    <row r="114" spans="1:108" ht="34.5" customHeight="1">
      <c r="A114" s="125" t="s">
        <v>115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6"/>
      <c r="AB114" s="60" t="s">
        <v>14</v>
      </c>
      <c r="AC114" s="61"/>
      <c r="AD114" s="61"/>
      <c r="AE114" s="61"/>
      <c r="AF114" s="61"/>
      <c r="AG114" s="61"/>
      <c r="AH114" s="71" t="s">
        <v>181</v>
      </c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>
        <f>BC115</f>
        <v>15000</v>
      </c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>
        <f>BY116</f>
        <v>15000</v>
      </c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3">
        <f t="shared" si="5"/>
        <v>0</v>
      </c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4"/>
    </row>
    <row r="115" spans="1:108" ht="27" customHeight="1">
      <c r="A115" s="125" t="s">
        <v>317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6"/>
      <c r="AB115" s="60" t="s">
        <v>14</v>
      </c>
      <c r="AC115" s="61"/>
      <c r="AD115" s="61"/>
      <c r="AE115" s="61"/>
      <c r="AF115" s="61"/>
      <c r="AG115" s="61"/>
      <c r="AH115" s="71" t="s">
        <v>331</v>
      </c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>
        <f>BC116</f>
        <v>15000</v>
      </c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>
        <f>BY116</f>
        <v>15000</v>
      </c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3">
        <f>BC115-BY115</f>
        <v>0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4"/>
    </row>
    <row r="116" spans="1:108" ht="36" customHeight="1">
      <c r="A116" s="119" t="s">
        <v>388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20"/>
      <c r="AB116" s="55" t="s">
        <v>14</v>
      </c>
      <c r="AC116" s="56"/>
      <c r="AD116" s="56"/>
      <c r="AE116" s="56"/>
      <c r="AF116" s="56"/>
      <c r="AG116" s="56"/>
      <c r="AH116" s="73" t="s">
        <v>387</v>
      </c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>
        <v>15000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>
        <v>15000</v>
      </c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>
        <f t="shared" si="5"/>
        <v>0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4"/>
    </row>
    <row r="117" spans="1:108" ht="45" customHeight="1">
      <c r="A117" s="125" t="s">
        <v>185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6"/>
      <c r="AB117" s="60" t="s">
        <v>14</v>
      </c>
      <c r="AC117" s="61"/>
      <c r="AD117" s="61"/>
      <c r="AE117" s="61"/>
      <c r="AF117" s="61"/>
      <c r="AG117" s="61"/>
      <c r="AH117" s="71" t="s">
        <v>183</v>
      </c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>
        <f>BC118</f>
        <v>7500</v>
      </c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>
        <f>BY118</f>
        <v>7500</v>
      </c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>
        <f t="shared" si="5"/>
        <v>0</v>
      </c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2"/>
    </row>
    <row r="118" spans="1:108" ht="36" customHeight="1">
      <c r="A118" s="125" t="s">
        <v>115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60" t="s">
        <v>14</v>
      </c>
      <c r="AC118" s="61"/>
      <c r="AD118" s="61"/>
      <c r="AE118" s="61"/>
      <c r="AF118" s="61"/>
      <c r="AG118" s="61"/>
      <c r="AH118" s="71" t="s">
        <v>184</v>
      </c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>
        <f>BC119</f>
        <v>7500</v>
      </c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>
        <f>BY119</f>
        <v>7500</v>
      </c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3">
        <f t="shared" si="5"/>
        <v>0</v>
      </c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4"/>
    </row>
    <row r="119" spans="1:108" ht="27" customHeight="1">
      <c r="A119" s="125" t="s">
        <v>317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6"/>
      <c r="AB119" s="60" t="s">
        <v>14</v>
      </c>
      <c r="AC119" s="61"/>
      <c r="AD119" s="61"/>
      <c r="AE119" s="61"/>
      <c r="AF119" s="61"/>
      <c r="AG119" s="61"/>
      <c r="AH119" s="71" t="s">
        <v>334</v>
      </c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>
        <f>BC120</f>
        <v>7500</v>
      </c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>
        <f>BY120</f>
        <v>7500</v>
      </c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3">
        <f>BC119-BY119</f>
        <v>0</v>
      </c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4"/>
    </row>
    <row r="120" spans="1:108" ht="33.75" customHeight="1">
      <c r="A120" s="119" t="s">
        <v>388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20"/>
      <c r="AB120" s="55" t="s">
        <v>14</v>
      </c>
      <c r="AC120" s="56"/>
      <c r="AD120" s="56"/>
      <c r="AE120" s="56"/>
      <c r="AF120" s="56"/>
      <c r="AG120" s="56"/>
      <c r="AH120" s="73" t="s">
        <v>389</v>
      </c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>
        <v>7500</v>
      </c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>
        <v>7500</v>
      </c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>
        <f t="shared" si="5"/>
        <v>0</v>
      </c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4"/>
    </row>
    <row r="121" spans="1:108" ht="46.5" customHeight="1">
      <c r="A121" s="125" t="s">
        <v>338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6"/>
      <c r="AB121" s="60" t="s">
        <v>14</v>
      </c>
      <c r="AC121" s="61"/>
      <c r="AD121" s="61"/>
      <c r="AE121" s="61"/>
      <c r="AF121" s="61"/>
      <c r="AG121" s="61"/>
      <c r="AH121" s="71" t="s">
        <v>335</v>
      </c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>
        <f>BC122</f>
        <v>7500</v>
      </c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>
        <f>BY122</f>
        <v>7500</v>
      </c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>
        <f aca="true" t="shared" si="6" ref="CO121:CO132">BC121-BY121</f>
        <v>0</v>
      </c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2"/>
    </row>
    <row r="122" spans="1:108" ht="22.5" customHeight="1">
      <c r="A122" s="125" t="s">
        <v>115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6"/>
      <c r="AB122" s="55" t="s">
        <v>14</v>
      </c>
      <c r="AC122" s="56"/>
      <c r="AD122" s="56"/>
      <c r="AE122" s="56"/>
      <c r="AF122" s="56"/>
      <c r="AG122" s="56"/>
      <c r="AH122" s="71" t="s">
        <v>336</v>
      </c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>
        <f>BC123</f>
        <v>7500</v>
      </c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>
        <f>BY123</f>
        <v>7500</v>
      </c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>
        <f t="shared" si="6"/>
        <v>0</v>
      </c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2"/>
    </row>
    <row r="123" spans="1:108" ht="22.5" customHeight="1">
      <c r="A123" s="125" t="s">
        <v>317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6"/>
      <c r="AB123" s="55" t="s">
        <v>14</v>
      </c>
      <c r="AC123" s="56"/>
      <c r="AD123" s="56"/>
      <c r="AE123" s="56"/>
      <c r="AF123" s="56"/>
      <c r="AG123" s="56"/>
      <c r="AH123" s="71" t="s">
        <v>337</v>
      </c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>
        <f>BC124</f>
        <v>7500</v>
      </c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>
        <f>BY124</f>
        <v>7500</v>
      </c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>
        <f t="shared" si="6"/>
        <v>0</v>
      </c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2"/>
    </row>
    <row r="124" spans="1:108" ht="36" customHeight="1">
      <c r="A124" s="119" t="s">
        <v>388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20"/>
      <c r="AB124" s="55" t="s">
        <v>14</v>
      </c>
      <c r="AC124" s="56"/>
      <c r="AD124" s="56"/>
      <c r="AE124" s="56"/>
      <c r="AF124" s="56"/>
      <c r="AG124" s="56"/>
      <c r="AH124" s="73" t="s">
        <v>390</v>
      </c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>
        <v>7500</v>
      </c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>
        <v>7500</v>
      </c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>
        <f t="shared" si="6"/>
        <v>0</v>
      </c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4"/>
    </row>
    <row r="125" spans="1:108" ht="47.25" customHeight="1">
      <c r="A125" s="125" t="s">
        <v>414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6"/>
      <c r="AB125" s="60" t="s">
        <v>14</v>
      </c>
      <c r="AC125" s="61"/>
      <c r="AD125" s="61"/>
      <c r="AE125" s="61"/>
      <c r="AF125" s="61"/>
      <c r="AG125" s="61"/>
      <c r="AH125" s="71" t="s">
        <v>415</v>
      </c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>
        <f>BC126</f>
        <v>15000</v>
      </c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>
        <f>BY126</f>
        <v>15000</v>
      </c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>
        <f>CO126</f>
        <v>0</v>
      </c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2"/>
    </row>
    <row r="126" spans="1:108" ht="28.5" customHeight="1">
      <c r="A126" s="125" t="s">
        <v>317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6"/>
      <c r="AB126" s="60" t="s">
        <v>14</v>
      </c>
      <c r="AC126" s="61"/>
      <c r="AD126" s="61"/>
      <c r="AE126" s="61"/>
      <c r="AF126" s="61"/>
      <c r="AG126" s="61"/>
      <c r="AH126" s="71" t="s">
        <v>413</v>
      </c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>
        <f>BC127</f>
        <v>15000</v>
      </c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>
        <f>BY127</f>
        <v>15000</v>
      </c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>
        <f>CO127</f>
        <v>0</v>
      </c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2"/>
    </row>
    <row r="127" spans="1:108" ht="25.5" customHeight="1">
      <c r="A127" s="125" t="s">
        <v>317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6"/>
      <c r="AB127" s="60" t="s">
        <v>14</v>
      </c>
      <c r="AC127" s="61"/>
      <c r="AD127" s="61"/>
      <c r="AE127" s="61"/>
      <c r="AF127" s="61"/>
      <c r="AG127" s="61"/>
      <c r="AH127" s="71" t="s">
        <v>412</v>
      </c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>
        <f>BC128</f>
        <v>15000</v>
      </c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>
        <f>BY128</f>
        <v>15000</v>
      </c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>
        <f>CO128</f>
        <v>0</v>
      </c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2"/>
    </row>
    <row r="128" spans="1:108" ht="36" customHeight="1">
      <c r="A128" s="119" t="s">
        <v>388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20"/>
      <c r="AB128" s="55" t="s">
        <v>14</v>
      </c>
      <c r="AC128" s="56"/>
      <c r="AD128" s="56"/>
      <c r="AE128" s="56"/>
      <c r="AF128" s="56"/>
      <c r="AG128" s="56"/>
      <c r="AH128" s="73" t="s">
        <v>390</v>
      </c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>
        <v>15000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>
        <v>15000</v>
      </c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>
        <v>0</v>
      </c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4"/>
    </row>
    <row r="129" spans="1:108" ht="47.25" customHeight="1">
      <c r="A129" s="125" t="s">
        <v>185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6"/>
      <c r="AB129" s="60" t="s">
        <v>14</v>
      </c>
      <c r="AC129" s="61"/>
      <c r="AD129" s="61"/>
      <c r="AE129" s="61"/>
      <c r="AF129" s="61"/>
      <c r="AG129" s="61"/>
      <c r="AH129" s="71" t="s">
        <v>187</v>
      </c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>
        <f>BC130</f>
        <v>7500</v>
      </c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>
        <f>BY130</f>
        <v>7500</v>
      </c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>
        <f t="shared" si="6"/>
        <v>0</v>
      </c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2"/>
    </row>
    <row r="130" spans="1:108" ht="35.25" customHeight="1">
      <c r="A130" s="125" t="s">
        <v>115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6"/>
      <c r="AB130" s="60" t="s">
        <v>14</v>
      </c>
      <c r="AC130" s="61"/>
      <c r="AD130" s="61"/>
      <c r="AE130" s="61"/>
      <c r="AF130" s="61"/>
      <c r="AG130" s="61"/>
      <c r="AH130" s="71" t="s">
        <v>186</v>
      </c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>
        <f>BC131</f>
        <v>7500</v>
      </c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>
        <f>BY131</f>
        <v>7500</v>
      </c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3">
        <f t="shared" si="6"/>
        <v>0</v>
      </c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4"/>
    </row>
    <row r="131" spans="1:108" ht="26.25" customHeight="1">
      <c r="A131" s="125" t="s">
        <v>317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6"/>
      <c r="AB131" s="60" t="s">
        <v>14</v>
      </c>
      <c r="AC131" s="61"/>
      <c r="AD131" s="61"/>
      <c r="AE131" s="61"/>
      <c r="AF131" s="61"/>
      <c r="AG131" s="61"/>
      <c r="AH131" s="71" t="s">
        <v>339</v>
      </c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>
        <f>BC132</f>
        <v>7500</v>
      </c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>
        <f>BY132</f>
        <v>7500</v>
      </c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3">
        <f t="shared" si="6"/>
        <v>0</v>
      </c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4"/>
    </row>
    <row r="132" spans="1:108" ht="34.5" customHeight="1">
      <c r="A132" s="119" t="s">
        <v>388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20"/>
      <c r="AB132" s="55" t="s">
        <v>14</v>
      </c>
      <c r="AC132" s="56"/>
      <c r="AD132" s="56"/>
      <c r="AE132" s="56"/>
      <c r="AF132" s="56"/>
      <c r="AG132" s="56"/>
      <c r="AH132" s="73" t="s">
        <v>391</v>
      </c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>
        <v>7500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>
        <v>7500</v>
      </c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>
        <f t="shared" si="6"/>
        <v>0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4"/>
    </row>
    <row r="133" spans="1:108" ht="17.25" customHeight="1">
      <c r="A133" s="125" t="s">
        <v>188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6"/>
      <c r="AB133" s="60" t="s">
        <v>14</v>
      </c>
      <c r="AC133" s="61"/>
      <c r="AD133" s="61"/>
      <c r="AE133" s="61"/>
      <c r="AF133" s="61"/>
      <c r="AG133" s="61"/>
      <c r="AH133" s="71" t="s">
        <v>189</v>
      </c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>
        <f>BC134</f>
        <v>15094600</v>
      </c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>
        <f>BY134</f>
        <v>12868807.22</v>
      </c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>
        <f aca="true" t="shared" si="7" ref="CO133:CO148">BC133-BY133</f>
        <v>2225792.7799999993</v>
      </c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2"/>
    </row>
    <row r="134" spans="1:108" ht="23.25" customHeight="1">
      <c r="A134" s="125" t="s">
        <v>190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6"/>
      <c r="AB134" s="60" t="s">
        <v>14</v>
      </c>
      <c r="AC134" s="61"/>
      <c r="AD134" s="61"/>
      <c r="AE134" s="61"/>
      <c r="AF134" s="61"/>
      <c r="AG134" s="61"/>
      <c r="AH134" s="71" t="s">
        <v>192</v>
      </c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>
        <f>BC135</f>
        <v>15094600</v>
      </c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>
        <f>BY135</f>
        <v>12868807.22</v>
      </c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>
        <f t="shared" si="7"/>
        <v>2225792.7799999993</v>
      </c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2"/>
    </row>
    <row r="135" spans="1:108" ht="91.5" customHeight="1">
      <c r="A135" s="125" t="s">
        <v>191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6"/>
      <c r="AB135" s="60" t="s">
        <v>14</v>
      </c>
      <c r="AC135" s="61"/>
      <c r="AD135" s="61"/>
      <c r="AE135" s="61"/>
      <c r="AF135" s="61"/>
      <c r="AG135" s="61"/>
      <c r="AH135" s="71" t="s">
        <v>193</v>
      </c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>
        <f>BC136</f>
        <v>15094600</v>
      </c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>
        <f>BY136</f>
        <v>12868807.22</v>
      </c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3">
        <f t="shared" si="7"/>
        <v>2225792.7799999993</v>
      </c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4"/>
    </row>
    <row r="136" spans="1:108" ht="37.5" customHeight="1">
      <c r="A136" s="125" t="s">
        <v>115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6"/>
      <c r="AB136" s="60" t="s">
        <v>14</v>
      </c>
      <c r="AC136" s="61"/>
      <c r="AD136" s="61"/>
      <c r="AE136" s="61"/>
      <c r="AF136" s="61"/>
      <c r="AG136" s="61"/>
      <c r="AH136" s="71" t="s">
        <v>194</v>
      </c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>
        <f>BC137</f>
        <v>15094600</v>
      </c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>
        <f>BY137</f>
        <v>12868807.22</v>
      </c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3">
        <f t="shared" si="7"/>
        <v>2225792.7799999993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4"/>
    </row>
    <row r="137" spans="1:108" ht="27.75" customHeight="1">
      <c r="A137" s="125" t="s">
        <v>317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6"/>
      <c r="AB137" s="60" t="s">
        <v>14</v>
      </c>
      <c r="AC137" s="61"/>
      <c r="AD137" s="61"/>
      <c r="AE137" s="61"/>
      <c r="AF137" s="61"/>
      <c r="AG137" s="61"/>
      <c r="AH137" s="71" t="s">
        <v>340</v>
      </c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>
        <f>BC138</f>
        <v>15094600</v>
      </c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>
        <f>BY138</f>
        <v>12868807.22</v>
      </c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3">
        <f>BC137-BY137</f>
        <v>2225792.7799999993</v>
      </c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4"/>
    </row>
    <row r="138" spans="1:108" ht="13.5" customHeight="1">
      <c r="A138" s="119" t="s">
        <v>118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20"/>
      <c r="AB138" s="55" t="s">
        <v>14</v>
      </c>
      <c r="AC138" s="56"/>
      <c r="AD138" s="56"/>
      <c r="AE138" s="56"/>
      <c r="AF138" s="56"/>
      <c r="AG138" s="56"/>
      <c r="AH138" s="73" t="s">
        <v>195</v>
      </c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>
        <v>15094600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>
        <v>12868807.22</v>
      </c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>
        <f t="shared" si="7"/>
        <v>2225792.7799999993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4"/>
    </row>
    <row r="139" spans="1:108" ht="24" customHeight="1">
      <c r="A139" s="125" t="s">
        <v>196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6"/>
      <c r="AB139" s="60" t="s">
        <v>14</v>
      </c>
      <c r="AC139" s="61"/>
      <c r="AD139" s="61"/>
      <c r="AE139" s="61"/>
      <c r="AF139" s="61"/>
      <c r="AG139" s="61"/>
      <c r="AH139" s="71" t="s">
        <v>198</v>
      </c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>
        <f>BC140</f>
        <v>27716200</v>
      </c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>
        <f>BY140</f>
        <v>11207052.919999998</v>
      </c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>
        <f t="shared" si="7"/>
        <v>16509147.080000002</v>
      </c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2"/>
    </row>
    <row r="140" spans="1:108" ht="13.5" customHeight="1">
      <c r="A140" s="125" t="s">
        <v>197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6"/>
      <c r="AB140" s="60" t="s">
        <v>14</v>
      </c>
      <c r="AC140" s="61"/>
      <c r="AD140" s="61"/>
      <c r="AE140" s="61"/>
      <c r="AF140" s="61"/>
      <c r="AG140" s="61"/>
      <c r="AH140" s="71" t="s">
        <v>199</v>
      </c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>
        <f>BC145++BC151+BC157+BC164+BC168+BC181+BC188+BC141+BC173+BC177</f>
        <v>27716200</v>
      </c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>
        <f>BY141+BY145+BY151+BY157+BY164+BY168+BY173+BY177+BY181+BY188</f>
        <v>11207052.919999998</v>
      </c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>
        <f t="shared" si="7"/>
        <v>16509147.080000002</v>
      </c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2"/>
    </row>
    <row r="141" spans="1:108" ht="58.5" customHeight="1">
      <c r="A141" s="49" t="s">
        <v>345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50"/>
      <c r="AB141" s="60" t="s">
        <v>14</v>
      </c>
      <c r="AC141" s="61"/>
      <c r="AD141" s="61"/>
      <c r="AE141" s="61"/>
      <c r="AF141" s="61"/>
      <c r="AG141" s="61"/>
      <c r="AH141" s="71" t="s">
        <v>341</v>
      </c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>
        <f>BC142</f>
        <v>419300</v>
      </c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>
        <f>BY142</f>
        <v>2373</v>
      </c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>
        <f>BC141-BY141</f>
        <v>416927</v>
      </c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2"/>
    </row>
    <row r="142" spans="1:108" ht="36" customHeight="1">
      <c r="A142" s="125" t="s">
        <v>115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6"/>
      <c r="AB142" s="60" t="s">
        <v>14</v>
      </c>
      <c r="AC142" s="61"/>
      <c r="AD142" s="61"/>
      <c r="AE142" s="61"/>
      <c r="AF142" s="61"/>
      <c r="AG142" s="61"/>
      <c r="AH142" s="71" t="s">
        <v>342</v>
      </c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>
        <f>BC143</f>
        <v>419300</v>
      </c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>
        <f>BY143</f>
        <v>2373</v>
      </c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>
        <f>BC142-BY142</f>
        <v>416927</v>
      </c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2"/>
    </row>
    <row r="143" spans="1:108" ht="24" customHeight="1">
      <c r="A143" s="125" t="s">
        <v>317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6"/>
      <c r="AB143" s="60" t="s">
        <v>14</v>
      </c>
      <c r="AC143" s="61"/>
      <c r="AD143" s="61"/>
      <c r="AE143" s="61"/>
      <c r="AF143" s="61"/>
      <c r="AG143" s="61"/>
      <c r="AH143" s="71" t="s">
        <v>343</v>
      </c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>
        <f>BC144</f>
        <v>419300</v>
      </c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>
        <f>BY144</f>
        <v>2373</v>
      </c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>
        <f>BC143-BY143</f>
        <v>416927</v>
      </c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2"/>
    </row>
    <row r="144" spans="1:108" ht="15.75" customHeight="1">
      <c r="A144" s="119" t="s">
        <v>118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20"/>
      <c r="AB144" s="55" t="s">
        <v>14</v>
      </c>
      <c r="AC144" s="56"/>
      <c r="AD144" s="56"/>
      <c r="AE144" s="56"/>
      <c r="AF144" s="56"/>
      <c r="AG144" s="56"/>
      <c r="AH144" s="73" t="s">
        <v>344</v>
      </c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>
        <v>419300</v>
      </c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>
        <v>2373</v>
      </c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>
        <f>BC144-BY144</f>
        <v>416927</v>
      </c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4"/>
    </row>
    <row r="145" spans="1:108" ht="79.5" customHeight="1">
      <c r="A145" s="125" t="s">
        <v>291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6"/>
      <c r="AB145" s="60" t="s">
        <v>14</v>
      </c>
      <c r="AC145" s="61"/>
      <c r="AD145" s="61"/>
      <c r="AE145" s="61"/>
      <c r="AF145" s="61"/>
      <c r="AG145" s="61"/>
      <c r="AH145" s="71" t="s">
        <v>290</v>
      </c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>
        <f>BC146</f>
        <v>4554900</v>
      </c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>
        <f>BY146</f>
        <v>1511301</v>
      </c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>
        <f t="shared" si="7"/>
        <v>3043599</v>
      </c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2"/>
    </row>
    <row r="146" spans="1:108" ht="38.25" customHeight="1">
      <c r="A146" s="125" t="s">
        <v>115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6"/>
      <c r="AB146" s="60" t="s">
        <v>14</v>
      </c>
      <c r="AC146" s="61"/>
      <c r="AD146" s="61"/>
      <c r="AE146" s="61"/>
      <c r="AF146" s="61"/>
      <c r="AG146" s="61"/>
      <c r="AH146" s="71" t="s">
        <v>289</v>
      </c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>
        <f>BC147</f>
        <v>4554900</v>
      </c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>
        <f>BY147</f>
        <v>1511301</v>
      </c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3">
        <f t="shared" si="7"/>
        <v>3043599</v>
      </c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4"/>
    </row>
    <row r="147" spans="1:108" ht="30" customHeight="1">
      <c r="A147" s="125" t="s">
        <v>317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6"/>
      <c r="AB147" s="60" t="s">
        <v>14</v>
      </c>
      <c r="AC147" s="61"/>
      <c r="AD147" s="61"/>
      <c r="AE147" s="61"/>
      <c r="AF147" s="61"/>
      <c r="AG147" s="61"/>
      <c r="AH147" s="71" t="s">
        <v>348</v>
      </c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>
        <f>BC148+BC150+BC149</f>
        <v>4554900</v>
      </c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>
        <f>BY148+BY150+BY149</f>
        <v>1511301</v>
      </c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3">
        <f>BC147-BY147</f>
        <v>3043599</v>
      </c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4"/>
    </row>
    <row r="148" spans="1:108" ht="18.75" customHeight="1">
      <c r="A148" s="119" t="s">
        <v>118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20"/>
      <c r="AB148" s="55" t="s">
        <v>14</v>
      </c>
      <c r="AC148" s="56"/>
      <c r="AD148" s="56"/>
      <c r="AE148" s="56"/>
      <c r="AF148" s="56"/>
      <c r="AG148" s="56"/>
      <c r="AH148" s="73" t="s">
        <v>346</v>
      </c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>
        <v>3143599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>
        <v>100000</v>
      </c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>
        <f t="shared" si="7"/>
        <v>3043599</v>
      </c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4"/>
    </row>
    <row r="149" spans="1:108" ht="24" customHeight="1">
      <c r="A149" s="119" t="s">
        <v>169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20"/>
      <c r="AB149" s="55" t="s">
        <v>272</v>
      </c>
      <c r="AC149" s="56"/>
      <c r="AD149" s="56"/>
      <c r="AE149" s="56"/>
      <c r="AF149" s="56"/>
      <c r="AG149" s="56"/>
      <c r="AH149" s="73" t="s">
        <v>432</v>
      </c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>
        <v>1410000</v>
      </c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>
        <v>1410000</v>
      </c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>
        <f>BC149-BY149</f>
        <v>0</v>
      </c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4"/>
    </row>
    <row r="150" spans="1:108" ht="27.75" customHeight="1">
      <c r="A150" s="119" t="s">
        <v>299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20"/>
      <c r="AB150" s="55" t="s">
        <v>14</v>
      </c>
      <c r="AC150" s="56"/>
      <c r="AD150" s="56"/>
      <c r="AE150" s="56"/>
      <c r="AF150" s="56"/>
      <c r="AG150" s="56"/>
      <c r="AH150" s="73" t="s">
        <v>409</v>
      </c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32">
        <v>1301</v>
      </c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4"/>
      <c r="BY150" s="32">
        <v>1301</v>
      </c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4"/>
      <c r="CO150" s="73">
        <f>BC150-BY150</f>
        <v>0</v>
      </c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4"/>
    </row>
    <row r="151" spans="1:108" ht="26.25" customHeight="1">
      <c r="A151" s="125" t="s">
        <v>200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6"/>
      <c r="AB151" s="60" t="s">
        <v>14</v>
      </c>
      <c r="AC151" s="61"/>
      <c r="AD151" s="61"/>
      <c r="AE151" s="61"/>
      <c r="AF151" s="61"/>
      <c r="AG151" s="61"/>
      <c r="AH151" s="71" t="s">
        <v>201</v>
      </c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>
        <f>BC152</f>
        <v>243200</v>
      </c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>
        <f>BY152</f>
        <v>64019.119999999995</v>
      </c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>
        <f aca="true" t="shared" si="8" ref="CO151:CO176">BC151-BY151</f>
        <v>179180.88</v>
      </c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2"/>
    </row>
    <row r="152" spans="1:108" ht="34.5" customHeight="1">
      <c r="A152" s="125" t="s">
        <v>115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6"/>
      <c r="AB152" s="60" t="s">
        <v>14</v>
      </c>
      <c r="AC152" s="61"/>
      <c r="AD152" s="61"/>
      <c r="AE152" s="61"/>
      <c r="AF152" s="61"/>
      <c r="AG152" s="61"/>
      <c r="AH152" s="71" t="s">
        <v>202</v>
      </c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>
        <f>BC153</f>
        <v>243200</v>
      </c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>
        <f>BY153</f>
        <v>64019.119999999995</v>
      </c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3">
        <f t="shared" si="8"/>
        <v>179180.88</v>
      </c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4"/>
    </row>
    <row r="153" spans="1:108" ht="26.25" customHeight="1">
      <c r="A153" s="125" t="s">
        <v>317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6"/>
      <c r="AB153" s="60" t="s">
        <v>14</v>
      </c>
      <c r="AC153" s="61"/>
      <c r="AD153" s="61"/>
      <c r="AE153" s="61"/>
      <c r="AF153" s="61"/>
      <c r="AG153" s="61"/>
      <c r="AH153" s="71" t="s">
        <v>349</v>
      </c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>
        <f>BC155+BC154+BC156</f>
        <v>243200</v>
      </c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>
        <f>BY155+BY154+BY156</f>
        <v>64019.119999999995</v>
      </c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3">
        <f t="shared" si="8"/>
        <v>179180.88</v>
      </c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4"/>
    </row>
    <row r="154" spans="1:108" ht="26.25" customHeight="1">
      <c r="A154" s="53" t="s">
        <v>117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4"/>
      <c r="AB154" s="60" t="s">
        <v>14</v>
      </c>
      <c r="AC154" s="61"/>
      <c r="AD154" s="61"/>
      <c r="AE154" s="61"/>
      <c r="AF154" s="61"/>
      <c r="AG154" s="61"/>
      <c r="AH154" s="73" t="s">
        <v>392</v>
      </c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>
        <v>4372.8</v>
      </c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>
        <v>2867.92</v>
      </c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>
        <f t="shared" si="8"/>
        <v>1504.88</v>
      </c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4"/>
    </row>
    <row r="155" spans="1:108" ht="18.75" customHeight="1">
      <c r="A155" s="119" t="s">
        <v>118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20"/>
      <c r="AB155" s="55" t="s">
        <v>14</v>
      </c>
      <c r="AC155" s="56"/>
      <c r="AD155" s="56"/>
      <c r="AE155" s="56"/>
      <c r="AF155" s="56"/>
      <c r="AG155" s="56"/>
      <c r="AH155" s="73" t="s">
        <v>203</v>
      </c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>
        <v>237852.2</v>
      </c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>
        <v>60176.2</v>
      </c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>
        <f t="shared" si="8"/>
        <v>177676</v>
      </c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4"/>
    </row>
    <row r="156" spans="1:108" s="28" customFormat="1" ht="23.25" customHeight="1">
      <c r="A156" s="119" t="s">
        <v>299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20"/>
      <c r="AB156" s="121" t="s">
        <v>14</v>
      </c>
      <c r="AC156" s="122"/>
      <c r="AD156" s="122"/>
      <c r="AE156" s="122"/>
      <c r="AF156" s="122"/>
      <c r="AG156" s="122"/>
      <c r="AH156" s="123" t="s">
        <v>427</v>
      </c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>
        <v>975</v>
      </c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>
        <v>975</v>
      </c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>
        <f>BC156-BY156</f>
        <v>0</v>
      </c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4"/>
    </row>
    <row r="157" spans="1:108" ht="36" customHeight="1">
      <c r="A157" s="125" t="s">
        <v>204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6"/>
      <c r="AB157" s="60" t="s">
        <v>14</v>
      </c>
      <c r="AC157" s="61"/>
      <c r="AD157" s="61"/>
      <c r="AE157" s="61"/>
      <c r="AF157" s="61"/>
      <c r="AG157" s="61"/>
      <c r="AH157" s="71" t="s">
        <v>205</v>
      </c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>
        <f>BC158</f>
        <v>6737800</v>
      </c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>
        <f>BY158</f>
        <v>5536855.75</v>
      </c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>
        <f t="shared" si="8"/>
        <v>1200944.25</v>
      </c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2"/>
    </row>
    <row r="158" spans="1:108" ht="36.75" customHeight="1">
      <c r="A158" s="125" t="s">
        <v>115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6"/>
      <c r="AB158" s="60" t="s">
        <v>14</v>
      </c>
      <c r="AC158" s="61"/>
      <c r="AD158" s="61"/>
      <c r="AE158" s="61"/>
      <c r="AF158" s="61"/>
      <c r="AG158" s="61"/>
      <c r="AH158" s="71" t="s">
        <v>206</v>
      </c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>
        <f>BC159</f>
        <v>6737800</v>
      </c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>
        <f>BY159</f>
        <v>5536855.75</v>
      </c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3">
        <f t="shared" si="8"/>
        <v>1200944.25</v>
      </c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4"/>
    </row>
    <row r="159" spans="1:108" ht="24.75" customHeight="1">
      <c r="A159" s="125" t="s">
        <v>317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6"/>
      <c r="AB159" s="60" t="s">
        <v>14</v>
      </c>
      <c r="AC159" s="61"/>
      <c r="AD159" s="61"/>
      <c r="AE159" s="61"/>
      <c r="AF159" s="61"/>
      <c r="AG159" s="61"/>
      <c r="AH159" s="71" t="s">
        <v>351</v>
      </c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>
        <f>BC160+BC161+BC162+BC163</f>
        <v>6737800</v>
      </c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>
        <f>BY160+BY161+BY162+BY163</f>
        <v>5536855.75</v>
      </c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3">
        <f t="shared" si="8"/>
        <v>1200944.25</v>
      </c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4"/>
    </row>
    <row r="160" spans="1:108" ht="16.5" customHeight="1">
      <c r="A160" s="53" t="s">
        <v>133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4"/>
      <c r="AB160" s="48"/>
      <c r="AC160" s="41"/>
      <c r="AD160" s="41"/>
      <c r="AE160" s="41"/>
      <c r="AF160" s="41"/>
      <c r="AG160" s="42"/>
      <c r="AH160" s="32" t="s">
        <v>428</v>
      </c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4"/>
      <c r="BC160" s="32">
        <v>4000</v>
      </c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4"/>
      <c r="BY160" s="32">
        <v>4000</v>
      </c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4"/>
      <c r="CO160" s="32">
        <f t="shared" si="8"/>
        <v>0</v>
      </c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6"/>
    </row>
    <row r="161" spans="1:108" ht="21" customHeight="1">
      <c r="A161" s="119" t="s">
        <v>118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20"/>
      <c r="AB161" s="55" t="s">
        <v>14</v>
      </c>
      <c r="AC161" s="56"/>
      <c r="AD161" s="56"/>
      <c r="AE161" s="56"/>
      <c r="AF161" s="56"/>
      <c r="AG161" s="56"/>
      <c r="AH161" s="73" t="s">
        <v>207</v>
      </c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>
        <v>4348062.52</v>
      </c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>
        <v>3147118.27</v>
      </c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>
        <f t="shared" si="8"/>
        <v>1200944.2499999995</v>
      </c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4"/>
    </row>
    <row r="162" spans="1:108" ht="25.5" customHeight="1">
      <c r="A162" s="119" t="s">
        <v>169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20"/>
      <c r="AB162" s="55" t="s">
        <v>14</v>
      </c>
      <c r="AC162" s="56"/>
      <c r="AD162" s="56"/>
      <c r="AE162" s="56"/>
      <c r="AF162" s="56"/>
      <c r="AG162" s="56"/>
      <c r="AH162" s="73" t="s">
        <v>347</v>
      </c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>
        <v>2385737.48</v>
      </c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>
        <v>2385737.48</v>
      </c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>
        <f t="shared" si="8"/>
        <v>0</v>
      </c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4"/>
    </row>
    <row r="163" spans="1:108" ht="25.5" customHeight="1">
      <c r="A163" s="119" t="s">
        <v>299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20"/>
      <c r="AB163" s="55" t="s">
        <v>14</v>
      </c>
      <c r="AC163" s="56"/>
      <c r="AD163" s="56"/>
      <c r="AE163" s="56"/>
      <c r="AF163" s="56"/>
      <c r="AG163" s="56"/>
      <c r="AH163" s="73" t="s">
        <v>393</v>
      </c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>
        <v>0</v>
      </c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>
        <v>0</v>
      </c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>
        <f t="shared" si="8"/>
        <v>0</v>
      </c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4"/>
    </row>
    <row r="164" spans="1:108" ht="36" customHeight="1">
      <c r="A164" s="125" t="s">
        <v>208</v>
      </c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6"/>
      <c r="AB164" s="60" t="s">
        <v>14</v>
      </c>
      <c r="AC164" s="61"/>
      <c r="AD164" s="61"/>
      <c r="AE164" s="61"/>
      <c r="AF164" s="61"/>
      <c r="AG164" s="61"/>
      <c r="AH164" s="71" t="s">
        <v>209</v>
      </c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>
        <f>BC165</f>
        <v>4229200</v>
      </c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>
        <f>BY165</f>
        <v>83488</v>
      </c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>
        <f t="shared" si="8"/>
        <v>4145712</v>
      </c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2"/>
    </row>
    <row r="165" spans="1:108" ht="37.5" customHeight="1">
      <c r="A165" s="125" t="s">
        <v>115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6"/>
      <c r="AB165" s="60" t="s">
        <v>14</v>
      </c>
      <c r="AC165" s="61"/>
      <c r="AD165" s="61"/>
      <c r="AE165" s="61"/>
      <c r="AF165" s="61"/>
      <c r="AG165" s="61"/>
      <c r="AH165" s="71" t="s">
        <v>210</v>
      </c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>
        <f>BC167</f>
        <v>4229200</v>
      </c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>
        <f>BY167</f>
        <v>83488</v>
      </c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3">
        <f t="shared" si="8"/>
        <v>4145712</v>
      </c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4"/>
    </row>
    <row r="166" spans="1:108" ht="28.5" customHeight="1">
      <c r="A166" s="125" t="s">
        <v>317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6"/>
      <c r="AB166" s="60" t="s">
        <v>14</v>
      </c>
      <c r="AC166" s="61"/>
      <c r="AD166" s="61"/>
      <c r="AE166" s="61"/>
      <c r="AF166" s="61"/>
      <c r="AG166" s="61"/>
      <c r="AH166" s="71" t="s">
        <v>350</v>
      </c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>
        <f>BC167</f>
        <v>4229200</v>
      </c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>
        <f>BY167</f>
        <v>83488</v>
      </c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3">
        <f t="shared" si="8"/>
        <v>4145712</v>
      </c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4"/>
    </row>
    <row r="167" spans="1:108" ht="18.75" customHeight="1">
      <c r="A167" s="119" t="s">
        <v>118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20"/>
      <c r="AB167" s="55" t="s">
        <v>14</v>
      </c>
      <c r="AC167" s="56"/>
      <c r="AD167" s="56"/>
      <c r="AE167" s="56"/>
      <c r="AF167" s="56"/>
      <c r="AG167" s="56"/>
      <c r="AH167" s="73" t="s">
        <v>211</v>
      </c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>
        <v>4229200</v>
      </c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>
        <v>83488</v>
      </c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>
        <f t="shared" si="8"/>
        <v>4145712</v>
      </c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4"/>
    </row>
    <row r="168" spans="1:108" ht="57" customHeight="1">
      <c r="A168" s="125" t="s">
        <v>212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6"/>
      <c r="AB168" s="60" t="s">
        <v>14</v>
      </c>
      <c r="AC168" s="61"/>
      <c r="AD168" s="61"/>
      <c r="AE168" s="61"/>
      <c r="AF168" s="61"/>
      <c r="AG168" s="61"/>
      <c r="AH168" s="71" t="s">
        <v>213</v>
      </c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>
        <f>BC169</f>
        <v>500000</v>
      </c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>
        <f>BY169</f>
        <v>5369</v>
      </c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>
        <f t="shared" si="8"/>
        <v>494631</v>
      </c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2"/>
    </row>
    <row r="169" spans="1:108" ht="36.75" customHeight="1">
      <c r="A169" s="125" t="s">
        <v>115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6"/>
      <c r="AB169" s="60" t="s">
        <v>14</v>
      </c>
      <c r="AC169" s="61"/>
      <c r="AD169" s="61"/>
      <c r="AE169" s="61"/>
      <c r="AF169" s="61"/>
      <c r="AG169" s="61"/>
      <c r="AH169" s="71" t="s">
        <v>214</v>
      </c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>
        <f>BC170</f>
        <v>500000</v>
      </c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>
        <f>BY170</f>
        <v>5369</v>
      </c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3">
        <f t="shared" si="8"/>
        <v>494631</v>
      </c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4"/>
    </row>
    <row r="170" spans="1:108" ht="25.5" customHeight="1">
      <c r="A170" s="125" t="s">
        <v>317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6"/>
      <c r="AB170" s="60" t="s">
        <v>14</v>
      </c>
      <c r="AC170" s="61"/>
      <c r="AD170" s="61"/>
      <c r="AE170" s="61"/>
      <c r="AF170" s="61"/>
      <c r="AG170" s="61"/>
      <c r="AH170" s="71" t="s">
        <v>352</v>
      </c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>
        <f>BC172+BC171</f>
        <v>500000</v>
      </c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>
        <f>BY172+BY171</f>
        <v>5369</v>
      </c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3">
        <f t="shared" si="8"/>
        <v>494631</v>
      </c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4"/>
    </row>
    <row r="171" spans="1:108" ht="18" customHeight="1">
      <c r="A171" s="119" t="s">
        <v>118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20"/>
      <c r="AB171" s="55" t="s">
        <v>14</v>
      </c>
      <c r="AC171" s="56"/>
      <c r="AD171" s="56"/>
      <c r="AE171" s="56"/>
      <c r="AF171" s="56"/>
      <c r="AG171" s="56"/>
      <c r="AH171" s="73" t="s">
        <v>215</v>
      </c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>
        <v>500000</v>
      </c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>
        <v>5369</v>
      </c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>
        <f>BC171-BY171</f>
        <v>494631</v>
      </c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4"/>
    </row>
    <row r="172" spans="1:108" ht="39" customHeight="1">
      <c r="A172" s="119" t="s">
        <v>325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20"/>
      <c r="AB172" s="55" t="s">
        <v>14</v>
      </c>
      <c r="AC172" s="56"/>
      <c r="AD172" s="56"/>
      <c r="AE172" s="56"/>
      <c r="AF172" s="56"/>
      <c r="AG172" s="56"/>
      <c r="AH172" s="73" t="s">
        <v>407</v>
      </c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>
        <v>0</v>
      </c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>
        <v>0</v>
      </c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>
        <f t="shared" si="8"/>
        <v>0</v>
      </c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4"/>
    </row>
    <row r="173" spans="1:108" ht="91.5" customHeight="1">
      <c r="A173" s="125" t="s">
        <v>353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6"/>
      <c r="AB173" s="60" t="s">
        <v>14</v>
      </c>
      <c r="AC173" s="61"/>
      <c r="AD173" s="61"/>
      <c r="AE173" s="61"/>
      <c r="AF173" s="61"/>
      <c r="AG173" s="61"/>
      <c r="AH173" s="71" t="s">
        <v>354</v>
      </c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>
        <f>BC174</f>
        <v>32800</v>
      </c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>
        <f>BY174</f>
        <v>22807.1</v>
      </c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>
        <f t="shared" si="8"/>
        <v>9992.900000000001</v>
      </c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2"/>
    </row>
    <row r="174" spans="1:108" ht="34.5" customHeight="1">
      <c r="A174" s="125" t="s">
        <v>115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6"/>
      <c r="AB174" s="60" t="s">
        <v>14</v>
      </c>
      <c r="AC174" s="61"/>
      <c r="AD174" s="61"/>
      <c r="AE174" s="61"/>
      <c r="AF174" s="61"/>
      <c r="AG174" s="61"/>
      <c r="AH174" s="71" t="s">
        <v>355</v>
      </c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>
        <f>BC175</f>
        <v>32800</v>
      </c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>
        <f>BY175</f>
        <v>22807.1</v>
      </c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>
        <f t="shared" si="8"/>
        <v>9992.900000000001</v>
      </c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2"/>
    </row>
    <row r="175" spans="1:108" ht="26.25" customHeight="1">
      <c r="A175" s="125" t="s">
        <v>317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6"/>
      <c r="AB175" s="60" t="s">
        <v>14</v>
      </c>
      <c r="AC175" s="61"/>
      <c r="AD175" s="61"/>
      <c r="AE175" s="61"/>
      <c r="AF175" s="61"/>
      <c r="AG175" s="61"/>
      <c r="AH175" s="71" t="s">
        <v>356</v>
      </c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>
        <f>BC176</f>
        <v>32800</v>
      </c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>
        <f>BY176</f>
        <v>22807.1</v>
      </c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>
        <f t="shared" si="8"/>
        <v>9992.900000000001</v>
      </c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2"/>
    </row>
    <row r="176" spans="1:108" ht="18" customHeight="1">
      <c r="A176" s="119" t="s">
        <v>118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20"/>
      <c r="AB176" s="55" t="s">
        <v>14</v>
      </c>
      <c r="AC176" s="56"/>
      <c r="AD176" s="56"/>
      <c r="AE176" s="56"/>
      <c r="AF176" s="56"/>
      <c r="AG176" s="56"/>
      <c r="AH176" s="73" t="s">
        <v>357</v>
      </c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>
        <v>32800</v>
      </c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>
        <v>22807.1</v>
      </c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>
        <f t="shared" si="8"/>
        <v>9992.900000000001</v>
      </c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4"/>
    </row>
    <row r="177" spans="1:108" ht="92.25" customHeight="1">
      <c r="A177" s="51" t="s">
        <v>398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2"/>
      <c r="AB177" s="55" t="s">
        <v>14</v>
      </c>
      <c r="AC177" s="56"/>
      <c r="AD177" s="56"/>
      <c r="AE177" s="56"/>
      <c r="AF177" s="56"/>
      <c r="AG177" s="56"/>
      <c r="AH177" s="71" t="s">
        <v>394</v>
      </c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29">
        <f>BC178</f>
        <v>3469300</v>
      </c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1"/>
      <c r="BY177" s="29">
        <f>BY178</f>
        <v>2208684.13</v>
      </c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1"/>
      <c r="CO177" s="71">
        <f>BC177-BY177</f>
        <v>1260615.87</v>
      </c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2"/>
    </row>
    <row r="178" spans="1:108" ht="23.25" customHeight="1">
      <c r="A178" s="125" t="s">
        <v>115</v>
      </c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6"/>
      <c r="AB178" s="55" t="s">
        <v>14</v>
      </c>
      <c r="AC178" s="56"/>
      <c r="AD178" s="56"/>
      <c r="AE178" s="56"/>
      <c r="AF178" s="56"/>
      <c r="AG178" s="56"/>
      <c r="AH178" s="73" t="s">
        <v>395</v>
      </c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32">
        <f>BC179</f>
        <v>3469300</v>
      </c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4"/>
      <c r="BY178" s="32">
        <f>BY179</f>
        <v>2208684.13</v>
      </c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4"/>
      <c r="CO178" s="32">
        <f>CO179</f>
        <v>1260615.87</v>
      </c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6"/>
    </row>
    <row r="179" spans="1:108" ht="24.75" customHeight="1">
      <c r="A179" s="125" t="s">
        <v>317</v>
      </c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6"/>
      <c r="AB179" s="55" t="s">
        <v>14</v>
      </c>
      <c r="AC179" s="56"/>
      <c r="AD179" s="56"/>
      <c r="AE179" s="56"/>
      <c r="AF179" s="56"/>
      <c r="AG179" s="56"/>
      <c r="AH179" s="73" t="s">
        <v>396</v>
      </c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32">
        <f>BC180</f>
        <v>3469300</v>
      </c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4"/>
      <c r="BY179" s="32">
        <f>BY180</f>
        <v>2208684.13</v>
      </c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4"/>
      <c r="CO179" s="32">
        <f>CO180</f>
        <v>1260615.87</v>
      </c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6"/>
    </row>
    <row r="180" spans="1:108" ht="18" customHeight="1">
      <c r="A180" s="119" t="s">
        <v>118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20"/>
      <c r="AB180" s="55" t="s">
        <v>14</v>
      </c>
      <c r="AC180" s="56"/>
      <c r="AD180" s="56"/>
      <c r="AE180" s="56"/>
      <c r="AF180" s="56"/>
      <c r="AG180" s="56"/>
      <c r="AH180" s="73" t="s">
        <v>397</v>
      </c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32">
        <v>3469300</v>
      </c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4"/>
      <c r="BY180" s="32">
        <v>2208684.13</v>
      </c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4"/>
      <c r="CO180" s="32">
        <f>BC180-BY180</f>
        <v>1260615.87</v>
      </c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6"/>
    </row>
    <row r="181" spans="1:108" ht="48" customHeight="1">
      <c r="A181" s="125" t="s">
        <v>216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6"/>
      <c r="AB181" s="60" t="s">
        <v>14</v>
      </c>
      <c r="AC181" s="61"/>
      <c r="AD181" s="61"/>
      <c r="AE181" s="61"/>
      <c r="AF181" s="61"/>
      <c r="AG181" s="61"/>
      <c r="AH181" s="71" t="s">
        <v>217</v>
      </c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>
        <f>BC182</f>
        <v>7179200</v>
      </c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>
        <f>BY182</f>
        <v>1495282.28</v>
      </c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>
        <f aca="true" t="shared" si="9" ref="CO181:CO187">BC181-BY181</f>
        <v>5683917.72</v>
      </c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2"/>
    </row>
    <row r="182" spans="1:108" ht="37.5" customHeight="1">
      <c r="A182" s="125" t="s">
        <v>115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6"/>
      <c r="AB182" s="60" t="s">
        <v>14</v>
      </c>
      <c r="AC182" s="61"/>
      <c r="AD182" s="61"/>
      <c r="AE182" s="61"/>
      <c r="AF182" s="61"/>
      <c r="AG182" s="61"/>
      <c r="AH182" s="71" t="s">
        <v>218</v>
      </c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>
        <f>BC183</f>
        <v>7179200</v>
      </c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>
        <f>BY183</f>
        <v>1495282.28</v>
      </c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3">
        <f t="shared" si="9"/>
        <v>5683917.72</v>
      </c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4"/>
    </row>
    <row r="183" spans="1:108" ht="26.25" customHeight="1">
      <c r="A183" s="125" t="s">
        <v>317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6"/>
      <c r="AB183" s="60" t="s">
        <v>14</v>
      </c>
      <c r="AC183" s="61"/>
      <c r="AD183" s="61"/>
      <c r="AE183" s="61"/>
      <c r="AF183" s="61"/>
      <c r="AG183" s="61"/>
      <c r="AH183" s="71" t="s">
        <v>358</v>
      </c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>
        <f>BC184+BC185+BC186+BC187</f>
        <v>7179200</v>
      </c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>
        <f>BY184+BY185+BY186+BY187</f>
        <v>1495282.28</v>
      </c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3">
        <f t="shared" si="9"/>
        <v>5683917.72</v>
      </c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4"/>
    </row>
    <row r="184" spans="1:108" ht="21.75" customHeight="1">
      <c r="A184" s="53" t="s">
        <v>117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4"/>
      <c r="AB184" s="55" t="s">
        <v>14</v>
      </c>
      <c r="AC184" s="56"/>
      <c r="AD184" s="56"/>
      <c r="AE184" s="56"/>
      <c r="AF184" s="56"/>
      <c r="AG184" s="56"/>
      <c r="AH184" s="73" t="s">
        <v>399</v>
      </c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>
        <v>933432.28</v>
      </c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>
        <v>933432.28</v>
      </c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>
        <f t="shared" si="9"/>
        <v>0</v>
      </c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4"/>
    </row>
    <row r="185" spans="1:108" ht="16.5" customHeight="1">
      <c r="A185" s="119" t="s">
        <v>118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20"/>
      <c r="AB185" s="55" t="s">
        <v>14</v>
      </c>
      <c r="AC185" s="56"/>
      <c r="AD185" s="56"/>
      <c r="AE185" s="56"/>
      <c r="AF185" s="56"/>
      <c r="AG185" s="56"/>
      <c r="AH185" s="73" t="s">
        <v>292</v>
      </c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32">
        <v>6059767.72</v>
      </c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4"/>
      <c r="BY185" s="32">
        <v>375850</v>
      </c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4"/>
      <c r="CO185" s="73">
        <f t="shared" si="9"/>
        <v>5683917.72</v>
      </c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4"/>
    </row>
    <row r="186" spans="1:108" ht="21.75" customHeight="1">
      <c r="A186" s="119" t="s">
        <v>169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20"/>
      <c r="AB186" s="55" t="s">
        <v>14</v>
      </c>
      <c r="AC186" s="56"/>
      <c r="AD186" s="56"/>
      <c r="AE186" s="56"/>
      <c r="AF186" s="56"/>
      <c r="AG186" s="56"/>
      <c r="AH186" s="73" t="s">
        <v>400</v>
      </c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32">
        <v>176000</v>
      </c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4"/>
      <c r="BY186" s="32">
        <v>176000</v>
      </c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4"/>
      <c r="CO186" s="73">
        <f t="shared" si="9"/>
        <v>0</v>
      </c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4"/>
    </row>
    <row r="187" spans="1:108" ht="34.5" customHeight="1">
      <c r="A187" s="119" t="s">
        <v>388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20"/>
      <c r="AB187" s="55" t="s">
        <v>14</v>
      </c>
      <c r="AC187" s="56"/>
      <c r="AD187" s="56"/>
      <c r="AE187" s="56"/>
      <c r="AF187" s="56"/>
      <c r="AG187" s="56"/>
      <c r="AH187" s="73" t="s">
        <v>401</v>
      </c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32">
        <v>10000</v>
      </c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4"/>
      <c r="BY187" s="32">
        <v>10000</v>
      </c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4"/>
      <c r="CO187" s="73">
        <f t="shared" si="9"/>
        <v>0</v>
      </c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4"/>
    </row>
    <row r="188" spans="1:108" ht="106.5" customHeight="1">
      <c r="A188" s="125" t="s">
        <v>219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6"/>
      <c r="AB188" s="60" t="s">
        <v>14</v>
      </c>
      <c r="AC188" s="61"/>
      <c r="AD188" s="61"/>
      <c r="AE188" s="61"/>
      <c r="AF188" s="61"/>
      <c r="AG188" s="61"/>
      <c r="AH188" s="71" t="s">
        <v>220</v>
      </c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>
        <f>BC189</f>
        <v>350500</v>
      </c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>
        <f>BY189</f>
        <v>276873.54</v>
      </c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>
        <f aca="true" t="shared" si="10" ref="CO188:CO197">BC188-BY188</f>
        <v>73626.46000000002</v>
      </c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2"/>
    </row>
    <row r="189" spans="1:108" ht="34.5" customHeight="1">
      <c r="A189" s="125" t="s">
        <v>115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6"/>
      <c r="AB189" s="60" t="s">
        <v>14</v>
      </c>
      <c r="AC189" s="61"/>
      <c r="AD189" s="61"/>
      <c r="AE189" s="61"/>
      <c r="AF189" s="61"/>
      <c r="AG189" s="61"/>
      <c r="AH189" s="71" t="s">
        <v>221</v>
      </c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>
        <f>BC191</f>
        <v>350500</v>
      </c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>
        <f>BY191</f>
        <v>276873.54</v>
      </c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3">
        <f t="shared" si="10"/>
        <v>73626.46000000002</v>
      </c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4"/>
    </row>
    <row r="190" spans="1:108" ht="24.75" customHeight="1">
      <c r="A190" s="125" t="s">
        <v>317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6"/>
      <c r="AB190" s="60"/>
      <c r="AC190" s="61"/>
      <c r="AD190" s="61"/>
      <c r="AE190" s="61"/>
      <c r="AF190" s="61"/>
      <c r="AG190" s="61"/>
      <c r="AH190" s="71" t="s">
        <v>359</v>
      </c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>
        <f>BC191</f>
        <v>350500</v>
      </c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>
        <f>BY191</f>
        <v>276873.54</v>
      </c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3">
        <f>BC190-BY190</f>
        <v>73626.46000000002</v>
      </c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4"/>
    </row>
    <row r="191" spans="1:108" ht="17.25" customHeight="1">
      <c r="A191" s="119" t="s">
        <v>118</v>
      </c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20"/>
      <c r="AB191" s="55" t="s">
        <v>14</v>
      </c>
      <c r="AC191" s="56"/>
      <c r="AD191" s="56"/>
      <c r="AE191" s="56"/>
      <c r="AF191" s="56"/>
      <c r="AG191" s="56"/>
      <c r="AH191" s="73" t="s">
        <v>222</v>
      </c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>
        <v>350500</v>
      </c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>
        <v>276873.54</v>
      </c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>
        <f t="shared" si="10"/>
        <v>73626.46000000002</v>
      </c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4"/>
    </row>
    <row r="192" spans="1:108" ht="13.5" customHeight="1">
      <c r="A192" s="125" t="s">
        <v>223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6"/>
      <c r="AB192" s="60" t="s">
        <v>14</v>
      </c>
      <c r="AC192" s="61"/>
      <c r="AD192" s="61"/>
      <c r="AE192" s="61"/>
      <c r="AF192" s="61"/>
      <c r="AG192" s="61"/>
      <c r="AH192" s="71" t="s">
        <v>224</v>
      </c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>
        <f>BC193+BC199</f>
        <v>107500</v>
      </c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>
        <f>BY193+BY199</f>
        <v>55500</v>
      </c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>
        <f t="shared" si="10"/>
        <v>52000</v>
      </c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2"/>
    </row>
    <row r="193" spans="1:108" ht="36" customHeight="1">
      <c r="A193" s="125" t="s">
        <v>225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6"/>
      <c r="AB193" s="60" t="s">
        <v>14</v>
      </c>
      <c r="AC193" s="61"/>
      <c r="AD193" s="61"/>
      <c r="AE193" s="61"/>
      <c r="AF193" s="61"/>
      <c r="AG193" s="61"/>
      <c r="AH193" s="71" t="s">
        <v>226</v>
      </c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>
        <f>BC194</f>
        <v>100000</v>
      </c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>
        <f>BY194</f>
        <v>48000</v>
      </c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>
        <f t="shared" si="10"/>
        <v>52000</v>
      </c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2"/>
    </row>
    <row r="194" spans="1:108" ht="115.5" customHeight="1">
      <c r="A194" s="125" t="s">
        <v>227</v>
      </c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6"/>
      <c r="AB194" s="60" t="s">
        <v>14</v>
      </c>
      <c r="AC194" s="61"/>
      <c r="AD194" s="61"/>
      <c r="AE194" s="61"/>
      <c r="AF194" s="61"/>
      <c r="AG194" s="61"/>
      <c r="AH194" s="71" t="s">
        <v>228</v>
      </c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>
        <f>BC195</f>
        <v>100000</v>
      </c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>
        <f>BY195</f>
        <v>48000</v>
      </c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>
        <f t="shared" si="10"/>
        <v>52000</v>
      </c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2"/>
    </row>
    <row r="195" spans="1:108" ht="33.75" customHeight="1">
      <c r="A195" s="125" t="s">
        <v>115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6"/>
      <c r="AB195" s="60" t="s">
        <v>14</v>
      </c>
      <c r="AC195" s="61"/>
      <c r="AD195" s="61"/>
      <c r="AE195" s="61"/>
      <c r="AF195" s="61"/>
      <c r="AG195" s="61"/>
      <c r="AH195" s="71" t="s">
        <v>229</v>
      </c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>
        <f>BC197</f>
        <v>100000</v>
      </c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>
        <f>BY197</f>
        <v>48000</v>
      </c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>
        <f t="shared" si="10"/>
        <v>52000</v>
      </c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2"/>
    </row>
    <row r="196" spans="1:108" ht="24.75" customHeight="1">
      <c r="A196" s="125" t="s">
        <v>317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6"/>
      <c r="AB196" s="60" t="s">
        <v>14</v>
      </c>
      <c r="AC196" s="61"/>
      <c r="AD196" s="61"/>
      <c r="AE196" s="61"/>
      <c r="AF196" s="61"/>
      <c r="AG196" s="61"/>
      <c r="AH196" s="71" t="s">
        <v>360</v>
      </c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>
        <f>BC197</f>
        <v>100000</v>
      </c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>
        <f>BY197</f>
        <v>48000</v>
      </c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>
        <f>BC196-BY196</f>
        <v>52000</v>
      </c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2"/>
    </row>
    <row r="197" spans="1:108" ht="18.75" customHeight="1">
      <c r="A197" s="119" t="s">
        <v>118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20"/>
      <c r="AB197" s="55" t="s">
        <v>14</v>
      </c>
      <c r="AC197" s="56"/>
      <c r="AD197" s="56"/>
      <c r="AE197" s="56"/>
      <c r="AF197" s="56"/>
      <c r="AG197" s="56"/>
      <c r="AH197" s="73" t="s">
        <v>230</v>
      </c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>
        <v>100000</v>
      </c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>
        <v>48000</v>
      </c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>
        <f t="shared" si="10"/>
        <v>52000</v>
      </c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4"/>
    </row>
    <row r="198" spans="1:108" ht="25.5" customHeight="1">
      <c r="A198" s="125" t="s">
        <v>293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6"/>
      <c r="AB198" s="60" t="s">
        <v>14</v>
      </c>
      <c r="AC198" s="61"/>
      <c r="AD198" s="61"/>
      <c r="AE198" s="61"/>
      <c r="AF198" s="61"/>
      <c r="AG198" s="61"/>
      <c r="AH198" s="71" t="s">
        <v>294</v>
      </c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>
        <f>BC199</f>
        <v>7500</v>
      </c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>
        <f>BY199</f>
        <v>7500</v>
      </c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>
        <f>BC198-BY198</f>
        <v>0</v>
      </c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2"/>
    </row>
    <row r="199" spans="1:108" ht="104.25" customHeight="1">
      <c r="A199" s="125" t="s">
        <v>295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6"/>
      <c r="AB199" s="60" t="s">
        <v>14</v>
      </c>
      <c r="AC199" s="61"/>
      <c r="AD199" s="61"/>
      <c r="AE199" s="61"/>
      <c r="AF199" s="61"/>
      <c r="AG199" s="61"/>
      <c r="AH199" s="71" t="s">
        <v>296</v>
      </c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>
        <f>BC200</f>
        <v>7500</v>
      </c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>
        <f>BY200</f>
        <v>7500</v>
      </c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>
        <f>BC199-BY199</f>
        <v>0</v>
      </c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2"/>
    </row>
    <row r="200" spans="1:108" ht="36" customHeight="1">
      <c r="A200" s="125" t="s">
        <v>115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6"/>
      <c r="AB200" s="55" t="s">
        <v>14</v>
      </c>
      <c r="AC200" s="56"/>
      <c r="AD200" s="56"/>
      <c r="AE200" s="56"/>
      <c r="AF200" s="56"/>
      <c r="AG200" s="56"/>
      <c r="AH200" s="71" t="s">
        <v>297</v>
      </c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3">
        <f>BC201</f>
        <v>7500</v>
      </c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>
        <f>BY201</f>
        <v>7500</v>
      </c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>
        <f>BC200-BY200</f>
        <v>0</v>
      </c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4"/>
    </row>
    <row r="201" spans="1:108" ht="28.5" customHeight="1">
      <c r="A201" s="125" t="s">
        <v>317</v>
      </c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6"/>
      <c r="AB201" s="55" t="s">
        <v>14</v>
      </c>
      <c r="AC201" s="56"/>
      <c r="AD201" s="56"/>
      <c r="AE201" s="56"/>
      <c r="AF201" s="56"/>
      <c r="AG201" s="56"/>
      <c r="AH201" s="71" t="s">
        <v>361</v>
      </c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3">
        <f>BC202</f>
        <v>7500</v>
      </c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>
        <f>BY202</f>
        <v>7500</v>
      </c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>
        <f>BC201-BY201</f>
        <v>0</v>
      </c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4"/>
    </row>
    <row r="202" spans="1:108" ht="25.5" customHeight="1">
      <c r="A202" s="119" t="s">
        <v>299</v>
      </c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20"/>
      <c r="AB202" s="55" t="s">
        <v>14</v>
      </c>
      <c r="AC202" s="56"/>
      <c r="AD202" s="56"/>
      <c r="AE202" s="56"/>
      <c r="AF202" s="56"/>
      <c r="AG202" s="56"/>
      <c r="AH202" s="73" t="s">
        <v>298</v>
      </c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>
        <v>7500</v>
      </c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>
        <v>7500</v>
      </c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>
        <f>BC202-BY202</f>
        <v>0</v>
      </c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4"/>
    </row>
    <row r="203" spans="1:108" ht="17.25" customHeight="1">
      <c r="A203" s="125" t="s">
        <v>231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6"/>
      <c r="AB203" s="60" t="s">
        <v>14</v>
      </c>
      <c r="AC203" s="61"/>
      <c r="AD203" s="61"/>
      <c r="AE203" s="61"/>
      <c r="AF203" s="61"/>
      <c r="AG203" s="61"/>
      <c r="AH203" s="71" t="s">
        <v>232</v>
      </c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>
        <f>BC204</f>
        <v>7012800</v>
      </c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>
        <f>BY204</f>
        <v>3505500</v>
      </c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>
        <f aca="true" t="shared" si="11" ref="CO203:CO229">BC203-BY203</f>
        <v>3507300</v>
      </c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2"/>
    </row>
    <row r="204" spans="1:108" ht="13.5" customHeight="1">
      <c r="A204" s="125" t="s">
        <v>233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6"/>
      <c r="AB204" s="60" t="s">
        <v>14</v>
      </c>
      <c r="AC204" s="61"/>
      <c r="AD204" s="61"/>
      <c r="AE204" s="61"/>
      <c r="AF204" s="61"/>
      <c r="AG204" s="61"/>
      <c r="AH204" s="71" t="s">
        <v>234</v>
      </c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>
        <f>BC205+BC210+BC214</f>
        <v>7012800</v>
      </c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>
        <f>BY205+BY210+BY214</f>
        <v>3505500</v>
      </c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>
        <f t="shared" si="11"/>
        <v>3507300</v>
      </c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2"/>
    </row>
    <row r="205" spans="1:108" ht="60.75" customHeight="1">
      <c r="A205" s="125" t="s">
        <v>235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6"/>
      <c r="AB205" s="60" t="s">
        <v>14</v>
      </c>
      <c r="AC205" s="61"/>
      <c r="AD205" s="61"/>
      <c r="AE205" s="61"/>
      <c r="AF205" s="61"/>
      <c r="AG205" s="61"/>
      <c r="AH205" s="71" t="s">
        <v>236</v>
      </c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>
        <f>BC206</f>
        <v>4538300</v>
      </c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>
        <f>BY206</f>
        <v>2685000</v>
      </c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>
        <f t="shared" si="11"/>
        <v>1853300</v>
      </c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2"/>
    </row>
    <row r="206" spans="1:108" ht="34.5" customHeight="1">
      <c r="A206" s="125" t="s">
        <v>115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60" t="s">
        <v>14</v>
      </c>
      <c r="AC206" s="61"/>
      <c r="AD206" s="61"/>
      <c r="AE206" s="61"/>
      <c r="AF206" s="61"/>
      <c r="AG206" s="61"/>
      <c r="AH206" s="71" t="s">
        <v>237</v>
      </c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>
        <f>BC207</f>
        <v>4538300</v>
      </c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>
        <f>BY207</f>
        <v>2685000</v>
      </c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3">
        <f t="shared" si="11"/>
        <v>1853300</v>
      </c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4"/>
    </row>
    <row r="207" spans="1:108" ht="26.25" customHeight="1">
      <c r="A207" s="125" t="s">
        <v>317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6"/>
      <c r="AB207" s="60" t="s">
        <v>14</v>
      </c>
      <c r="AC207" s="61"/>
      <c r="AD207" s="61"/>
      <c r="AE207" s="61"/>
      <c r="AF207" s="61"/>
      <c r="AG207" s="61"/>
      <c r="AH207" s="71" t="s">
        <v>362</v>
      </c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>
        <f>BC208+BC209</f>
        <v>4538300</v>
      </c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>
        <f>BY208+BY209</f>
        <v>2685000</v>
      </c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3">
        <f>BC207-BY207</f>
        <v>1853300</v>
      </c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4"/>
    </row>
    <row r="208" spans="1:108" ht="15.75" customHeight="1">
      <c r="A208" s="119" t="s">
        <v>118</v>
      </c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20"/>
      <c r="AB208" s="55" t="s">
        <v>14</v>
      </c>
      <c r="AC208" s="56"/>
      <c r="AD208" s="56"/>
      <c r="AE208" s="56"/>
      <c r="AF208" s="56"/>
      <c r="AG208" s="56"/>
      <c r="AH208" s="73" t="s">
        <v>238</v>
      </c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>
        <v>4520300</v>
      </c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>
        <v>2667000</v>
      </c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>
        <f t="shared" si="11"/>
        <v>1853300</v>
      </c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4"/>
    </row>
    <row r="209" spans="1:108" ht="36" customHeight="1">
      <c r="A209" s="119" t="s">
        <v>388</v>
      </c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20"/>
      <c r="AB209" s="55" t="s">
        <v>14</v>
      </c>
      <c r="AC209" s="56"/>
      <c r="AD209" s="56"/>
      <c r="AE209" s="56"/>
      <c r="AF209" s="56"/>
      <c r="AG209" s="56"/>
      <c r="AH209" s="73" t="s">
        <v>408</v>
      </c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>
        <v>18000</v>
      </c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>
        <v>18000</v>
      </c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>
        <f>BC209-BY209</f>
        <v>0</v>
      </c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4"/>
    </row>
    <row r="210" spans="1:108" ht="48" customHeight="1">
      <c r="A210" s="125" t="s">
        <v>240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6"/>
      <c r="AB210" s="60" t="s">
        <v>14</v>
      </c>
      <c r="AC210" s="61"/>
      <c r="AD210" s="61"/>
      <c r="AE210" s="61"/>
      <c r="AF210" s="61"/>
      <c r="AG210" s="61"/>
      <c r="AH210" s="71" t="s">
        <v>241</v>
      </c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>
        <f>BC211</f>
        <v>431500</v>
      </c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>
        <f>BY211</f>
        <v>431500</v>
      </c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>
        <f t="shared" si="11"/>
        <v>0</v>
      </c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2"/>
    </row>
    <row r="211" spans="1:108" ht="38.25" customHeight="1">
      <c r="A211" s="125" t="s">
        <v>115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6"/>
      <c r="AB211" s="60" t="s">
        <v>14</v>
      </c>
      <c r="AC211" s="61"/>
      <c r="AD211" s="61"/>
      <c r="AE211" s="61"/>
      <c r="AF211" s="61"/>
      <c r="AG211" s="61"/>
      <c r="AH211" s="71" t="s">
        <v>242</v>
      </c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>
        <f>BC212</f>
        <v>431500</v>
      </c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>
        <f>BY212</f>
        <v>431500</v>
      </c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3">
        <f t="shared" si="11"/>
        <v>0</v>
      </c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4"/>
    </row>
    <row r="212" spans="1:108" ht="27" customHeight="1">
      <c r="A212" s="125" t="s">
        <v>317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6"/>
      <c r="AB212" s="60" t="s">
        <v>14</v>
      </c>
      <c r="AC212" s="61"/>
      <c r="AD212" s="61"/>
      <c r="AE212" s="61"/>
      <c r="AF212" s="61"/>
      <c r="AG212" s="61"/>
      <c r="AH212" s="71" t="s">
        <v>363</v>
      </c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>
        <f>BC213</f>
        <v>431500</v>
      </c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>
        <f>BY213</f>
        <v>431500</v>
      </c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3">
        <f>BC212-BY212</f>
        <v>0</v>
      </c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4"/>
    </row>
    <row r="213" spans="1:108" ht="17.25" customHeight="1">
      <c r="A213" s="119" t="s">
        <v>118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20"/>
      <c r="AB213" s="55" t="s">
        <v>14</v>
      </c>
      <c r="AC213" s="56"/>
      <c r="AD213" s="56"/>
      <c r="AE213" s="56"/>
      <c r="AF213" s="56"/>
      <c r="AG213" s="56"/>
      <c r="AH213" s="73" t="s">
        <v>239</v>
      </c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>
        <v>431500</v>
      </c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>
        <v>431500</v>
      </c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>
        <f t="shared" si="11"/>
        <v>0</v>
      </c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4"/>
    </row>
    <row r="214" spans="1:108" ht="48.75" customHeight="1">
      <c r="A214" s="125" t="s">
        <v>243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6"/>
      <c r="AB214" s="60" t="s">
        <v>14</v>
      </c>
      <c r="AC214" s="61"/>
      <c r="AD214" s="61"/>
      <c r="AE214" s="61"/>
      <c r="AF214" s="61"/>
      <c r="AG214" s="61"/>
      <c r="AH214" s="71" t="s">
        <v>244</v>
      </c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>
        <f>BC215</f>
        <v>2043000</v>
      </c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>
        <f>BY215</f>
        <v>389000</v>
      </c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>
        <f t="shared" si="11"/>
        <v>1654000</v>
      </c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2"/>
    </row>
    <row r="215" spans="1:108" ht="36" customHeight="1">
      <c r="A215" s="125" t="s">
        <v>115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6"/>
      <c r="AB215" s="60" t="s">
        <v>14</v>
      </c>
      <c r="AC215" s="61"/>
      <c r="AD215" s="61"/>
      <c r="AE215" s="61"/>
      <c r="AF215" s="61"/>
      <c r="AG215" s="61"/>
      <c r="AH215" s="71" t="s">
        <v>245</v>
      </c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>
        <f>BC216</f>
        <v>2043000</v>
      </c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>
        <f>BY216</f>
        <v>389000</v>
      </c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3">
        <f t="shared" si="11"/>
        <v>1654000</v>
      </c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4"/>
    </row>
    <row r="216" spans="1:108" ht="25.5" customHeight="1">
      <c r="A216" s="125" t="s">
        <v>317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6"/>
      <c r="AB216" s="60" t="s">
        <v>14</v>
      </c>
      <c r="AC216" s="61"/>
      <c r="AD216" s="61"/>
      <c r="AE216" s="61"/>
      <c r="AF216" s="61"/>
      <c r="AG216" s="61"/>
      <c r="AH216" s="71" t="s">
        <v>364</v>
      </c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>
        <f>BC217+BC218</f>
        <v>2043000</v>
      </c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>
        <f>BY218+BY217</f>
        <v>389000</v>
      </c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3">
        <f>BC216-BY216</f>
        <v>1654000</v>
      </c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4"/>
    </row>
    <row r="217" spans="1:108" ht="18" customHeight="1">
      <c r="A217" s="119" t="s">
        <v>118</v>
      </c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20"/>
      <c r="AB217" s="55" t="s">
        <v>14</v>
      </c>
      <c r="AC217" s="56"/>
      <c r="AD217" s="56"/>
      <c r="AE217" s="56"/>
      <c r="AF217" s="56"/>
      <c r="AG217" s="56"/>
      <c r="AH217" s="73" t="s">
        <v>246</v>
      </c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>
        <v>2041800</v>
      </c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>
        <v>387800</v>
      </c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>
        <f t="shared" si="11"/>
        <v>1654000</v>
      </c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4"/>
    </row>
    <row r="218" spans="1:108" ht="36.75" customHeight="1">
      <c r="A218" s="119" t="s">
        <v>388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20"/>
      <c r="AB218" s="55" t="s">
        <v>272</v>
      </c>
      <c r="AC218" s="56"/>
      <c r="AD218" s="56"/>
      <c r="AE218" s="56"/>
      <c r="AF218" s="56"/>
      <c r="AG218" s="56"/>
      <c r="AH218" s="73" t="s">
        <v>416</v>
      </c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>
        <v>1200</v>
      </c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>
        <v>1200</v>
      </c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>
        <f>BC218-BY218</f>
        <v>0</v>
      </c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4"/>
    </row>
    <row r="219" spans="1:108" ht="13.5" customHeight="1">
      <c r="A219" s="125" t="s">
        <v>247</v>
      </c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6"/>
      <c r="AB219" s="60" t="s">
        <v>14</v>
      </c>
      <c r="AC219" s="61"/>
      <c r="AD219" s="61"/>
      <c r="AE219" s="61"/>
      <c r="AF219" s="61"/>
      <c r="AG219" s="61"/>
      <c r="AH219" s="71" t="s">
        <v>248</v>
      </c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>
        <f>BC220</f>
        <v>941400</v>
      </c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>
        <f>BY220</f>
        <v>689161.41</v>
      </c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>
        <f t="shared" si="11"/>
        <v>252238.58999999997</v>
      </c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2"/>
    </row>
    <row r="220" spans="1:108" ht="25.5" customHeight="1">
      <c r="A220" s="125" t="s">
        <v>249</v>
      </c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6"/>
      <c r="AB220" s="60" t="s">
        <v>14</v>
      </c>
      <c r="AC220" s="61"/>
      <c r="AD220" s="61"/>
      <c r="AE220" s="61"/>
      <c r="AF220" s="61"/>
      <c r="AG220" s="61"/>
      <c r="AH220" s="71" t="s">
        <v>250</v>
      </c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>
        <f>BC221</f>
        <v>941400</v>
      </c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>
        <f>BY221</f>
        <v>689161.41</v>
      </c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>
        <f t="shared" si="11"/>
        <v>252238.58999999997</v>
      </c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2"/>
    </row>
    <row r="221" spans="1:108" ht="60" customHeight="1">
      <c r="A221" s="125" t="s">
        <v>251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6"/>
      <c r="AB221" s="60" t="s">
        <v>14</v>
      </c>
      <c r="AC221" s="61"/>
      <c r="AD221" s="61"/>
      <c r="AE221" s="61"/>
      <c r="AF221" s="61"/>
      <c r="AG221" s="61"/>
      <c r="AH221" s="71" t="s">
        <v>252</v>
      </c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>
        <f>BC222</f>
        <v>941400</v>
      </c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>
        <f>BY222</f>
        <v>689161.41</v>
      </c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>
        <f t="shared" si="11"/>
        <v>252238.58999999997</v>
      </c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2"/>
    </row>
    <row r="222" spans="1:108" ht="27" customHeight="1">
      <c r="A222" s="125" t="s">
        <v>253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6"/>
      <c r="AB222" s="60" t="s">
        <v>14</v>
      </c>
      <c r="AC222" s="61"/>
      <c r="AD222" s="61"/>
      <c r="AE222" s="61"/>
      <c r="AF222" s="61"/>
      <c r="AG222" s="61"/>
      <c r="AH222" s="71" t="s">
        <v>254</v>
      </c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>
        <f>BC223</f>
        <v>941400</v>
      </c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>
        <f>BY223</f>
        <v>689161.41</v>
      </c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>
        <f t="shared" si="11"/>
        <v>252238.58999999997</v>
      </c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2"/>
    </row>
    <row r="223" spans="1:108" ht="46.5" customHeight="1">
      <c r="A223" s="119" t="s">
        <v>255</v>
      </c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20"/>
      <c r="AB223" s="55" t="s">
        <v>14</v>
      </c>
      <c r="AC223" s="56"/>
      <c r="AD223" s="56"/>
      <c r="AE223" s="56"/>
      <c r="AF223" s="56"/>
      <c r="AG223" s="56"/>
      <c r="AH223" s="73" t="s">
        <v>365</v>
      </c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>
        <v>941400</v>
      </c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>
        <v>689161.41</v>
      </c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>
        <f t="shared" si="11"/>
        <v>252238.58999999997</v>
      </c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4"/>
    </row>
    <row r="224" spans="1:108" ht="13.5" customHeight="1">
      <c r="A224" s="125" t="s">
        <v>256</v>
      </c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6"/>
      <c r="AB224" s="60" t="s">
        <v>14</v>
      </c>
      <c r="AC224" s="61"/>
      <c r="AD224" s="61"/>
      <c r="AE224" s="61"/>
      <c r="AF224" s="61"/>
      <c r="AG224" s="61"/>
      <c r="AH224" s="71" t="s">
        <v>257</v>
      </c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>
        <f>BC225</f>
        <v>2110000</v>
      </c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>
        <f>BY225</f>
        <v>1711000</v>
      </c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>
        <f t="shared" si="11"/>
        <v>399000</v>
      </c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2"/>
    </row>
    <row r="225" spans="1:108" ht="13.5" customHeight="1">
      <c r="A225" s="125" t="s">
        <v>258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6"/>
      <c r="AB225" s="60" t="s">
        <v>14</v>
      </c>
      <c r="AC225" s="61"/>
      <c r="AD225" s="61"/>
      <c r="AE225" s="61"/>
      <c r="AF225" s="61"/>
      <c r="AG225" s="61"/>
      <c r="AH225" s="71" t="s">
        <v>303</v>
      </c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>
        <f>BC226</f>
        <v>2110000</v>
      </c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>
        <f>BY226</f>
        <v>1711000</v>
      </c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>
        <f t="shared" si="11"/>
        <v>399000</v>
      </c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2"/>
    </row>
    <row r="226" spans="1:108" ht="60" customHeight="1">
      <c r="A226" s="125" t="s">
        <v>259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6"/>
      <c r="AB226" s="60" t="s">
        <v>14</v>
      </c>
      <c r="AC226" s="61"/>
      <c r="AD226" s="61"/>
      <c r="AE226" s="61"/>
      <c r="AF226" s="61"/>
      <c r="AG226" s="61"/>
      <c r="AH226" s="71" t="s">
        <v>302</v>
      </c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>
        <f>BC227</f>
        <v>2110000</v>
      </c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>
        <f>BY227</f>
        <v>1711000</v>
      </c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>
        <f t="shared" si="11"/>
        <v>399000</v>
      </c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2"/>
    </row>
    <row r="227" spans="1:108" ht="35.25" customHeight="1">
      <c r="A227" s="125" t="s">
        <v>115</v>
      </c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6"/>
      <c r="AB227" s="60" t="s">
        <v>14</v>
      </c>
      <c r="AC227" s="61"/>
      <c r="AD227" s="61"/>
      <c r="AE227" s="61"/>
      <c r="AF227" s="61"/>
      <c r="AG227" s="61"/>
      <c r="AH227" s="71" t="s">
        <v>301</v>
      </c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>
        <f>BC228</f>
        <v>2110000</v>
      </c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>
        <f>BY228</f>
        <v>1711000</v>
      </c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>
        <f t="shared" si="11"/>
        <v>399000</v>
      </c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2"/>
    </row>
    <row r="228" spans="1:108" ht="24.75" customHeight="1">
      <c r="A228" s="125" t="s">
        <v>317</v>
      </c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6"/>
      <c r="AB228" s="60" t="s">
        <v>14</v>
      </c>
      <c r="AC228" s="61"/>
      <c r="AD228" s="61"/>
      <c r="AE228" s="61"/>
      <c r="AF228" s="61"/>
      <c r="AG228" s="61"/>
      <c r="AH228" s="71" t="s">
        <v>366</v>
      </c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>
        <f>BC229</f>
        <v>2110000</v>
      </c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>
        <f>BY229</f>
        <v>1711000</v>
      </c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>
        <f>BC228-BY228</f>
        <v>399000</v>
      </c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2"/>
    </row>
    <row r="229" spans="1:108" ht="13.5" customHeight="1">
      <c r="A229" s="119" t="s">
        <v>260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20"/>
      <c r="AB229" s="55" t="s">
        <v>14</v>
      </c>
      <c r="AC229" s="56"/>
      <c r="AD229" s="56"/>
      <c r="AE229" s="56"/>
      <c r="AF229" s="56"/>
      <c r="AG229" s="56"/>
      <c r="AH229" s="73" t="s">
        <v>300</v>
      </c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>
        <v>2110000</v>
      </c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>
        <v>1711000</v>
      </c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>
        <f t="shared" si="11"/>
        <v>399000</v>
      </c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4"/>
    </row>
    <row r="230" spans="1:108" ht="23.25" customHeight="1">
      <c r="A230" s="125" t="s">
        <v>261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6"/>
      <c r="AB230" s="60" t="s">
        <v>14</v>
      </c>
      <c r="AC230" s="61"/>
      <c r="AD230" s="61"/>
      <c r="AE230" s="61"/>
      <c r="AF230" s="61"/>
      <c r="AG230" s="61"/>
      <c r="AH230" s="71" t="s">
        <v>262</v>
      </c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>
        <f>BC231</f>
        <v>359000</v>
      </c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>
        <f>BY231</f>
        <v>250915.16</v>
      </c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>
        <f aca="true" t="shared" si="12" ref="CO230:CO235">BC230-BY230</f>
        <v>108084.84</v>
      </c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2"/>
    </row>
    <row r="231" spans="1:108" ht="24" customHeight="1">
      <c r="A231" s="125" t="s">
        <v>263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6"/>
      <c r="AB231" s="60" t="s">
        <v>14</v>
      </c>
      <c r="AC231" s="61"/>
      <c r="AD231" s="61"/>
      <c r="AE231" s="61"/>
      <c r="AF231" s="61"/>
      <c r="AG231" s="61"/>
      <c r="AH231" s="71" t="s">
        <v>264</v>
      </c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>
        <f>BC232</f>
        <v>359000</v>
      </c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>
        <f>BY232</f>
        <v>250915.16</v>
      </c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>
        <f t="shared" si="12"/>
        <v>108084.84</v>
      </c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2"/>
    </row>
    <row r="232" spans="1:108" ht="47.25" customHeight="1">
      <c r="A232" s="125" t="s">
        <v>265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6"/>
      <c r="AB232" s="60" t="s">
        <v>14</v>
      </c>
      <c r="AC232" s="61"/>
      <c r="AD232" s="61"/>
      <c r="AE232" s="61"/>
      <c r="AF232" s="61"/>
      <c r="AG232" s="61"/>
      <c r="AH232" s="71" t="s">
        <v>266</v>
      </c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>
        <f>BC233</f>
        <v>359000</v>
      </c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>
        <f>BY233</f>
        <v>250915.16</v>
      </c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>
        <f t="shared" si="12"/>
        <v>108084.84</v>
      </c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2"/>
    </row>
    <row r="233" spans="1:108" ht="36.75" customHeight="1">
      <c r="A233" s="125" t="s">
        <v>115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60" t="s">
        <v>14</v>
      </c>
      <c r="AC233" s="61"/>
      <c r="AD233" s="61"/>
      <c r="AE233" s="61"/>
      <c r="AF233" s="61"/>
      <c r="AG233" s="61"/>
      <c r="AH233" s="71" t="s">
        <v>267</v>
      </c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>
        <f>BC234</f>
        <v>359000</v>
      </c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>
        <f>BY234</f>
        <v>250915.16</v>
      </c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3">
        <f t="shared" si="12"/>
        <v>108084.84</v>
      </c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4"/>
    </row>
    <row r="234" spans="1:108" ht="25.5" customHeight="1">
      <c r="A234" s="125" t="s">
        <v>317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6"/>
      <c r="AB234" s="60" t="s">
        <v>14</v>
      </c>
      <c r="AC234" s="61"/>
      <c r="AD234" s="61"/>
      <c r="AE234" s="61"/>
      <c r="AF234" s="61"/>
      <c r="AG234" s="61"/>
      <c r="AH234" s="71" t="s">
        <v>367</v>
      </c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>
        <f>BC235</f>
        <v>359000</v>
      </c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>
        <f>BY235</f>
        <v>250915.16</v>
      </c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3">
        <f t="shared" si="12"/>
        <v>108084.84</v>
      </c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4"/>
    </row>
    <row r="235" spans="1:108" ht="13.5" customHeight="1">
      <c r="A235" s="119" t="s">
        <v>260</v>
      </c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20"/>
      <c r="AB235" s="55" t="s">
        <v>14</v>
      </c>
      <c r="AC235" s="56"/>
      <c r="AD235" s="56"/>
      <c r="AE235" s="56"/>
      <c r="AF235" s="56"/>
      <c r="AG235" s="56"/>
      <c r="AH235" s="73" t="s">
        <v>268</v>
      </c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>
        <v>359000</v>
      </c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>
        <v>250915.16</v>
      </c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>
        <f t="shared" si="12"/>
        <v>108084.84</v>
      </c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4"/>
    </row>
    <row r="236" spans="28:108" ht="9" customHeight="1" thickBot="1">
      <c r="AB236" s="10"/>
      <c r="AC236" s="11"/>
      <c r="AD236" s="11"/>
      <c r="AE236" s="11"/>
      <c r="AF236" s="11"/>
      <c r="AG236" s="10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</row>
    <row r="237" spans="1:108" ht="23.25" customHeight="1">
      <c r="A237" s="136" t="s">
        <v>29</v>
      </c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7"/>
      <c r="AB237" s="134" t="s">
        <v>15</v>
      </c>
      <c r="AC237" s="135"/>
      <c r="AD237" s="135"/>
      <c r="AE237" s="135"/>
      <c r="AF237" s="135"/>
      <c r="AG237" s="135"/>
      <c r="AH237" s="129" t="s">
        <v>6</v>
      </c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28" t="s">
        <v>41</v>
      </c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9"/>
      <c r="BY237" s="128">
        <f>'стр.1'!BY17-'стр.2'!BY5</f>
        <v>11712830.77000001</v>
      </c>
      <c r="BZ237" s="128"/>
      <c r="CA237" s="128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9"/>
      <c r="CO237" s="128" t="s">
        <v>41</v>
      </c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30"/>
    </row>
    <row r="238" spans="1:108" ht="1.5" customHeight="1" thickBo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5"/>
      <c r="AB238" s="6"/>
      <c r="AC238" s="7"/>
      <c r="AD238" s="7"/>
      <c r="AE238" s="7"/>
      <c r="AF238" s="7"/>
      <c r="AG238" s="7"/>
      <c r="AH238" s="9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9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9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9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8"/>
    </row>
  </sheetData>
  <sheetProtection/>
  <mergeCells count="1404">
    <mergeCell ref="A34:AA34"/>
    <mergeCell ref="AB34:AG34"/>
    <mergeCell ref="AH34:BB34"/>
    <mergeCell ref="BC34:BX34"/>
    <mergeCell ref="BY34:CN34"/>
    <mergeCell ref="CO34:DD34"/>
    <mergeCell ref="A33:AA33"/>
    <mergeCell ref="AB33:AG33"/>
    <mergeCell ref="AH33:BB33"/>
    <mergeCell ref="BC33:BX33"/>
    <mergeCell ref="BY33:CN33"/>
    <mergeCell ref="CO33:DD33"/>
    <mergeCell ref="A149:AA149"/>
    <mergeCell ref="AB149:AG149"/>
    <mergeCell ref="AH149:BB149"/>
    <mergeCell ref="BC149:BX149"/>
    <mergeCell ref="BY149:CN149"/>
    <mergeCell ref="CO149:DD149"/>
    <mergeCell ref="A171:AA171"/>
    <mergeCell ref="AB171:AG171"/>
    <mergeCell ref="AH171:BB171"/>
    <mergeCell ref="BC171:BX171"/>
    <mergeCell ref="BY171:CN171"/>
    <mergeCell ref="CO171:DD171"/>
    <mergeCell ref="AH63:BB63"/>
    <mergeCell ref="BC63:BX63"/>
    <mergeCell ref="BY63:CN63"/>
    <mergeCell ref="CO63:DD63"/>
    <mergeCell ref="A68:AA68"/>
    <mergeCell ref="AB68:AG68"/>
    <mergeCell ref="AH68:BB68"/>
    <mergeCell ref="BC68:BX68"/>
    <mergeCell ref="BY68:CN68"/>
    <mergeCell ref="CO68:DD68"/>
    <mergeCell ref="A93:AA93"/>
    <mergeCell ref="AB93:AG93"/>
    <mergeCell ref="AH93:BB93"/>
    <mergeCell ref="BC93:BX93"/>
    <mergeCell ref="BY93:CN93"/>
    <mergeCell ref="CO93:DD93"/>
    <mergeCell ref="BY90:CN90"/>
    <mergeCell ref="CO90:DD90"/>
    <mergeCell ref="A91:AA91"/>
    <mergeCell ref="AB91:AG91"/>
    <mergeCell ref="AH91:BB91"/>
    <mergeCell ref="BC91:BX91"/>
    <mergeCell ref="BY91:CN91"/>
    <mergeCell ref="CO91:DD91"/>
    <mergeCell ref="AH237:BB237"/>
    <mergeCell ref="AB237:AG237"/>
    <mergeCell ref="A237:AA237"/>
    <mergeCell ref="A6:AA6"/>
    <mergeCell ref="AB6:AG6"/>
    <mergeCell ref="AH6:BB6"/>
    <mergeCell ref="A8:AA8"/>
    <mergeCell ref="AB8:AG8"/>
    <mergeCell ref="AH8:BB8"/>
    <mergeCell ref="A11:AA11"/>
    <mergeCell ref="BC6:BX6"/>
    <mergeCell ref="BY6:CN6"/>
    <mergeCell ref="CO3:DD3"/>
    <mergeCell ref="BC4:BX4"/>
    <mergeCell ref="BY4:CN4"/>
    <mergeCell ref="CO4:DD4"/>
    <mergeCell ref="A3:AA3"/>
    <mergeCell ref="A4:AA4"/>
    <mergeCell ref="AB3:AG3"/>
    <mergeCell ref="AB4:AG4"/>
    <mergeCell ref="BC3:BX3"/>
    <mergeCell ref="BY3:CN3"/>
    <mergeCell ref="AH3:BB3"/>
    <mergeCell ref="AH4:BB4"/>
    <mergeCell ref="AH5:BB5"/>
    <mergeCell ref="BC5:BX5"/>
    <mergeCell ref="BY5:CN5"/>
    <mergeCell ref="CO5:DD5"/>
    <mergeCell ref="AB5:AG5"/>
    <mergeCell ref="AB48:AG48"/>
    <mergeCell ref="AH48:BB48"/>
    <mergeCell ref="BC48:BX48"/>
    <mergeCell ref="CO6:DD6"/>
    <mergeCell ref="CO7:DD7"/>
    <mergeCell ref="A2:DD2"/>
    <mergeCell ref="BY237:CN237"/>
    <mergeCell ref="CO237:DD237"/>
    <mergeCell ref="BC237:BX237"/>
    <mergeCell ref="A48:AA48"/>
    <mergeCell ref="A7:AA7"/>
    <mergeCell ref="AB7:AG7"/>
    <mergeCell ref="AH7:BB7"/>
    <mergeCell ref="BC7:BX7"/>
    <mergeCell ref="BY7:CN7"/>
    <mergeCell ref="BC8:BX8"/>
    <mergeCell ref="BY8:CN8"/>
    <mergeCell ref="CO8:DD8"/>
    <mergeCell ref="A9:AA9"/>
    <mergeCell ref="AB9:AG9"/>
    <mergeCell ref="AH9:BB9"/>
    <mergeCell ref="BC9:BX9"/>
    <mergeCell ref="BY9:CN9"/>
    <mergeCell ref="CO9:DD9"/>
    <mergeCell ref="AB11:AG11"/>
    <mergeCell ref="AH11:BB11"/>
    <mergeCell ref="BC11:BX11"/>
    <mergeCell ref="BY11:CN11"/>
    <mergeCell ref="CO11:DD11"/>
    <mergeCell ref="A13:AA13"/>
    <mergeCell ref="AB13:AG13"/>
    <mergeCell ref="AH13:BB13"/>
    <mergeCell ref="BC13:BX13"/>
    <mergeCell ref="BY13:CN13"/>
    <mergeCell ref="CO13:DD13"/>
    <mergeCell ref="A14:AA14"/>
    <mergeCell ref="AB14:AG14"/>
    <mergeCell ref="AH14:BB14"/>
    <mergeCell ref="BC14:BX14"/>
    <mergeCell ref="BY14:CN14"/>
    <mergeCell ref="CO14:DD14"/>
    <mergeCell ref="A15:AA15"/>
    <mergeCell ref="AB15:AG15"/>
    <mergeCell ref="AH15:BB15"/>
    <mergeCell ref="BC15:BX15"/>
    <mergeCell ref="BY15:CN15"/>
    <mergeCell ref="CO15:DD15"/>
    <mergeCell ref="A16:AA16"/>
    <mergeCell ref="AB16:AG16"/>
    <mergeCell ref="AH16:BB16"/>
    <mergeCell ref="BC16:BX16"/>
    <mergeCell ref="BY16:CN16"/>
    <mergeCell ref="CO16:DD16"/>
    <mergeCell ref="A18:AA18"/>
    <mergeCell ref="AB18:AG18"/>
    <mergeCell ref="AH18:BB18"/>
    <mergeCell ref="BC18:BX18"/>
    <mergeCell ref="BY18:CN18"/>
    <mergeCell ref="CO18:DD18"/>
    <mergeCell ref="A20:AA20"/>
    <mergeCell ref="AB20:AG20"/>
    <mergeCell ref="AH20:BB20"/>
    <mergeCell ref="BC20:BX20"/>
    <mergeCell ref="BY20:CN20"/>
    <mergeCell ref="CO20:DD20"/>
    <mergeCell ref="A21:AA21"/>
    <mergeCell ref="AB21:AG21"/>
    <mergeCell ref="AH21:BB21"/>
    <mergeCell ref="BC21:BX21"/>
    <mergeCell ref="BY21:CN21"/>
    <mergeCell ref="CO21:DD21"/>
    <mergeCell ref="A23:AA23"/>
    <mergeCell ref="AB23:AG23"/>
    <mergeCell ref="AH23:BB23"/>
    <mergeCell ref="BC23:BX23"/>
    <mergeCell ref="BY23:CN23"/>
    <mergeCell ref="CO23:DD23"/>
    <mergeCell ref="A24:AA24"/>
    <mergeCell ref="AB24:AG24"/>
    <mergeCell ref="AH24:BB24"/>
    <mergeCell ref="BC24:BX24"/>
    <mergeCell ref="BY24:CN24"/>
    <mergeCell ref="CO24:DD24"/>
    <mergeCell ref="A25:AA25"/>
    <mergeCell ref="AB25:AG25"/>
    <mergeCell ref="AH25:BB25"/>
    <mergeCell ref="BC25:BX25"/>
    <mergeCell ref="BY25:CN25"/>
    <mergeCell ref="CO25:DD25"/>
    <mergeCell ref="A27:AA27"/>
    <mergeCell ref="AB27:AG27"/>
    <mergeCell ref="AH27:BB27"/>
    <mergeCell ref="BC27:BX27"/>
    <mergeCell ref="BY27:CN27"/>
    <mergeCell ref="CO27:DD27"/>
    <mergeCell ref="A30:AA30"/>
    <mergeCell ref="AB30:AG30"/>
    <mergeCell ref="AH30:BB30"/>
    <mergeCell ref="BC30:BX30"/>
    <mergeCell ref="BY30:CN30"/>
    <mergeCell ref="CO30:DD30"/>
    <mergeCell ref="A32:AA32"/>
    <mergeCell ref="AB32:AG32"/>
    <mergeCell ref="AH32:BB32"/>
    <mergeCell ref="BC32:BX32"/>
    <mergeCell ref="BY32:CN32"/>
    <mergeCell ref="CO32:DD32"/>
    <mergeCell ref="A35:AA35"/>
    <mergeCell ref="AB35:AG35"/>
    <mergeCell ref="AH35:BB35"/>
    <mergeCell ref="BC35:BX35"/>
    <mergeCell ref="BY35:CN35"/>
    <mergeCell ref="CO35:DD35"/>
    <mergeCell ref="A36:AA36"/>
    <mergeCell ref="AB36:AG36"/>
    <mergeCell ref="AH36:BB36"/>
    <mergeCell ref="BC36:BX36"/>
    <mergeCell ref="BY36:CN36"/>
    <mergeCell ref="CO36:DD36"/>
    <mergeCell ref="A37:AA37"/>
    <mergeCell ref="AB37:AG37"/>
    <mergeCell ref="AH37:BB37"/>
    <mergeCell ref="BC37:BX37"/>
    <mergeCell ref="BY37:CN37"/>
    <mergeCell ref="CO37:DD37"/>
    <mergeCell ref="A40:AA40"/>
    <mergeCell ref="AB40:AG40"/>
    <mergeCell ref="AH40:BB40"/>
    <mergeCell ref="BC40:BX40"/>
    <mergeCell ref="BY40:CN40"/>
    <mergeCell ref="CO40:DD40"/>
    <mergeCell ref="A41:AA41"/>
    <mergeCell ref="AB41:AG41"/>
    <mergeCell ref="AH41:BB41"/>
    <mergeCell ref="BC41:BX41"/>
    <mergeCell ref="BY41:CN41"/>
    <mergeCell ref="CO41:DD41"/>
    <mergeCell ref="A42:AA42"/>
    <mergeCell ref="AB42:AG42"/>
    <mergeCell ref="AH42:BB42"/>
    <mergeCell ref="BC42:BX42"/>
    <mergeCell ref="BY42:CN42"/>
    <mergeCell ref="CO42:DD42"/>
    <mergeCell ref="A44:AA44"/>
    <mergeCell ref="AB44:AG44"/>
    <mergeCell ref="AH44:BB44"/>
    <mergeCell ref="BC44:BX44"/>
    <mergeCell ref="BY44:CN44"/>
    <mergeCell ref="CO44:DD44"/>
    <mergeCell ref="BY50:CN50"/>
    <mergeCell ref="CO50:DD50"/>
    <mergeCell ref="A47:AA47"/>
    <mergeCell ref="AB47:AG47"/>
    <mergeCell ref="AH47:BB47"/>
    <mergeCell ref="BC47:BX47"/>
    <mergeCell ref="BY47:CN47"/>
    <mergeCell ref="CO47:DD47"/>
    <mergeCell ref="A49:AA49"/>
    <mergeCell ref="AB49:AG49"/>
    <mergeCell ref="A50:AA50"/>
    <mergeCell ref="AB50:AG50"/>
    <mergeCell ref="AH50:BB50"/>
    <mergeCell ref="BC50:BX50"/>
    <mergeCell ref="A90:AA90"/>
    <mergeCell ref="AB90:AG90"/>
    <mergeCell ref="AH90:BB90"/>
    <mergeCell ref="BC90:BX90"/>
    <mergeCell ref="A63:AA63"/>
    <mergeCell ref="AB63:AG63"/>
    <mergeCell ref="A51:AA51"/>
    <mergeCell ref="AB51:AG51"/>
    <mergeCell ref="AH51:BB51"/>
    <mergeCell ref="BC51:BX51"/>
    <mergeCell ref="BY51:CN51"/>
    <mergeCell ref="CO51:DD51"/>
    <mergeCell ref="A52:AA52"/>
    <mergeCell ref="AB52:AG52"/>
    <mergeCell ref="AH52:BB52"/>
    <mergeCell ref="BC52:BX52"/>
    <mergeCell ref="BY52:CN52"/>
    <mergeCell ref="CO52:DD52"/>
    <mergeCell ref="A54:AA54"/>
    <mergeCell ref="AB54:AG54"/>
    <mergeCell ref="AH54:BB54"/>
    <mergeCell ref="BC54:BX54"/>
    <mergeCell ref="BY54:CN54"/>
    <mergeCell ref="CO54:DD54"/>
    <mergeCell ref="A55:AA55"/>
    <mergeCell ref="AB55:AG55"/>
    <mergeCell ref="AH55:BB55"/>
    <mergeCell ref="BC55:BX55"/>
    <mergeCell ref="BY55:CN55"/>
    <mergeCell ref="CO55:DD55"/>
    <mergeCell ref="A57:AA57"/>
    <mergeCell ref="AB57:AG57"/>
    <mergeCell ref="AH57:BB57"/>
    <mergeCell ref="BC57:BX57"/>
    <mergeCell ref="BY57:CN57"/>
    <mergeCell ref="CO57:DD57"/>
    <mergeCell ref="A60:AA60"/>
    <mergeCell ref="AB60:AG60"/>
    <mergeCell ref="AH60:BB60"/>
    <mergeCell ref="BC60:BX60"/>
    <mergeCell ref="BY60:CN60"/>
    <mergeCell ref="CO60:DD60"/>
    <mergeCell ref="A61:AA61"/>
    <mergeCell ref="AB61:AG61"/>
    <mergeCell ref="AH61:BB61"/>
    <mergeCell ref="BC61:BX61"/>
    <mergeCell ref="BY61:CN61"/>
    <mergeCell ref="CO61:DD61"/>
    <mergeCell ref="A62:AA62"/>
    <mergeCell ref="AB62:AG62"/>
    <mergeCell ref="AH62:BB62"/>
    <mergeCell ref="BC62:BX62"/>
    <mergeCell ref="BY62:CN62"/>
    <mergeCell ref="CO62:DD62"/>
    <mergeCell ref="A64:AA64"/>
    <mergeCell ref="AB64:AG64"/>
    <mergeCell ref="AH64:BB64"/>
    <mergeCell ref="BC64:BX64"/>
    <mergeCell ref="BY64:CN64"/>
    <mergeCell ref="CO64:DD64"/>
    <mergeCell ref="A65:AA65"/>
    <mergeCell ref="AB65:AG65"/>
    <mergeCell ref="AH65:BB65"/>
    <mergeCell ref="BC65:BX65"/>
    <mergeCell ref="BY65:CN65"/>
    <mergeCell ref="CO65:DD65"/>
    <mergeCell ref="A66:AA66"/>
    <mergeCell ref="AB66:AG66"/>
    <mergeCell ref="AH66:BB66"/>
    <mergeCell ref="BC66:BX66"/>
    <mergeCell ref="BY66:CN66"/>
    <mergeCell ref="CO66:DD66"/>
    <mergeCell ref="A67:AA67"/>
    <mergeCell ref="AB67:AG67"/>
    <mergeCell ref="AH67:BB67"/>
    <mergeCell ref="BC67:BX67"/>
    <mergeCell ref="BY67:CN67"/>
    <mergeCell ref="CO67:DD67"/>
    <mergeCell ref="A70:AA70"/>
    <mergeCell ref="AB70:AG70"/>
    <mergeCell ref="AH70:BB70"/>
    <mergeCell ref="BC70:BX70"/>
    <mergeCell ref="BY70:CN70"/>
    <mergeCell ref="CO70:DD70"/>
    <mergeCell ref="A71:AA71"/>
    <mergeCell ref="AB71:AG71"/>
    <mergeCell ref="AH71:BB71"/>
    <mergeCell ref="BC71:BX71"/>
    <mergeCell ref="BY71:CN71"/>
    <mergeCell ref="CO71:DD71"/>
    <mergeCell ref="A73:AA73"/>
    <mergeCell ref="AB73:AG73"/>
    <mergeCell ref="AH73:BB73"/>
    <mergeCell ref="BC73:BX73"/>
    <mergeCell ref="BY73:CN73"/>
    <mergeCell ref="CO73:DD73"/>
    <mergeCell ref="A74:AA74"/>
    <mergeCell ref="AB74:AG74"/>
    <mergeCell ref="AH74:BB74"/>
    <mergeCell ref="BC74:BX74"/>
    <mergeCell ref="BY74:CN74"/>
    <mergeCell ref="CO74:DD74"/>
    <mergeCell ref="A77:AA77"/>
    <mergeCell ref="AB77:AG77"/>
    <mergeCell ref="AH77:BB77"/>
    <mergeCell ref="BC77:BX77"/>
    <mergeCell ref="BY77:CN77"/>
    <mergeCell ref="CO77:DD77"/>
    <mergeCell ref="A78:AA78"/>
    <mergeCell ref="AB78:AG78"/>
    <mergeCell ref="AH78:BB78"/>
    <mergeCell ref="BC78:BX78"/>
    <mergeCell ref="BY78:CN78"/>
    <mergeCell ref="CO78:DD78"/>
    <mergeCell ref="A79:AA79"/>
    <mergeCell ref="AB79:AG79"/>
    <mergeCell ref="AH79:BB79"/>
    <mergeCell ref="BC79:BX79"/>
    <mergeCell ref="BY79:CN79"/>
    <mergeCell ref="CO79:DD79"/>
    <mergeCell ref="A80:AA80"/>
    <mergeCell ref="AB80:AG80"/>
    <mergeCell ref="AH80:BB80"/>
    <mergeCell ref="BC80:BX80"/>
    <mergeCell ref="BY80:CN80"/>
    <mergeCell ref="CO80:DD80"/>
    <mergeCell ref="A81:AA81"/>
    <mergeCell ref="AB81:AG81"/>
    <mergeCell ref="AH81:BB81"/>
    <mergeCell ref="BC81:BX81"/>
    <mergeCell ref="BY81:CN81"/>
    <mergeCell ref="CO81:DD81"/>
    <mergeCell ref="A82:AA82"/>
    <mergeCell ref="AB82:AG82"/>
    <mergeCell ref="AH82:BB82"/>
    <mergeCell ref="BC82:BX82"/>
    <mergeCell ref="BY82:CN82"/>
    <mergeCell ref="CO82:DD82"/>
    <mergeCell ref="A83:AA83"/>
    <mergeCell ref="AB83:AG83"/>
    <mergeCell ref="AH83:BB83"/>
    <mergeCell ref="BC83:BX83"/>
    <mergeCell ref="BY83:CN83"/>
    <mergeCell ref="CO83:DD83"/>
    <mergeCell ref="A84:AA84"/>
    <mergeCell ref="AB84:AG84"/>
    <mergeCell ref="AH84:BB84"/>
    <mergeCell ref="BC84:BX84"/>
    <mergeCell ref="BY84:CN84"/>
    <mergeCell ref="CO84:DD84"/>
    <mergeCell ref="AH49:BB49"/>
    <mergeCell ref="BC49:BX49"/>
    <mergeCell ref="BY49:CN49"/>
    <mergeCell ref="CO49:DD49"/>
    <mergeCell ref="A86:AA86"/>
    <mergeCell ref="AB86:AG86"/>
    <mergeCell ref="AH86:BB86"/>
    <mergeCell ref="BC86:BX86"/>
    <mergeCell ref="BY86:CN86"/>
    <mergeCell ref="CO86:DD86"/>
    <mergeCell ref="A94:AA94"/>
    <mergeCell ref="AB94:AG94"/>
    <mergeCell ref="AH94:BB94"/>
    <mergeCell ref="BC94:BX94"/>
    <mergeCell ref="BY94:CN94"/>
    <mergeCell ref="CO94:DD94"/>
    <mergeCell ref="A95:AA95"/>
    <mergeCell ref="AB95:AG95"/>
    <mergeCell ref="AH95:BB95"/>
    <mergeCell ref="BC95:BX95"/>
    <mergeCell ref="BY95:CN95"/>
    <mergeCell ref="CO95:DD95"/>
    <mergeCell ref="A96:AA96"/>
    <mergeCell ref="AB96:AG96"/>
    <mergeCell ref="AH96:BB96"/>
    <mergeCell ref="BC96:BX96"/>
    <mergeCell ref="BY96:CN96"/>
    <mergeCell ref="CO96:DD96"/>
    <mergeCell ref="A97:AA97"/>
    <mergeCell ref="AB97:AG97"/>
    <mergeCell ref="AH97:BB97"/>
    <mergeCell ref="BC97:BX97"/>
    <mergeCell ref="BY97:CN97"/>
    <mergeCell ref="CO97:DD97"/>
    <mergeCell ref="A100:AA100"/>
    <mergeCell ref="AB100:AG100"/>
    <mergeCell ref="AH100:BB100"/>
    <mergeCell ref="BC100:BX100"/>
    <mergeCell ref="BY100:CN100"/>
    <mergeCell ref="CO100:DD100"/>
    <mergeCell ref="A101:AA101"/>
    <mergeCell ref="AB101:AG101"/>
    <mergeCell ref="AH101:BB101"/>
    <mergeCell ref="BC101:BX101"/>
    <mergeCell ref="BY101:CN101"/>
    <mergeCell ref="CO101:DD101"/>
    <mergeCell ref="A102:AA102"/>
    <mergeCell ref="AB102:AG102"/>
    <mergeCell ref="AH102:BB102"/>
    <mergeCell ref="BC102:BX102"/>
    <mergeCell ref="BY102:CN102"/>
    <mergeCell ref="CO102:DD102"/>
    <mergeCell ref="A103:AA103"/>
    <mergeCell ref="AB103:AG103"/>
    <mergeCell ref="AH103:BB103"/>
    <mergeCell ref="BC103:BX103"/>
    <mergeCell ref="BY103:CN103"/>
    <mergeCell ref="CO103:DD103"/>
    <mergeCell ref="A105:AA105"/>
    <mergeCell ref="AB105:AG105"/>
    <mergeCell ref="AH105:BB105"/>
    <mergeCell ref="BC105:BX105"/>
    <mergeCell ref="BY105:CN105"/>
    <mergeCell ref="CO105:DD105"/>
    <mergeCell ref="A106:AA106"/>
    <mergeCell ref="AB106:AG106"/>
    <mergeCell ref="AH106:BB106"/>
    <mergeCell ref="BC106:BX106"/>
    <mergeCell ref="BY106:CN106"/>
    <mergeCell ref="CO106:DD106"/>
    <mergeCell ref="BC108:BX108"/>
    <mergeCell ref="BY108:CN108"/>
    <mergeCell ref="CO108:DD108"/>
    <mergeCell ref="A107:AA107"/>
    <mergeCell ref="AB107:AG107"/>
    <mergeCell ref="AH107:BB107"/>
    <mergeCell ref="BC107:BX107"/>
    <mergeCell ref="BY107:CN107"/>
    <mergeCell ref="CO107:DD107"/>
    <mergeCell ref="A110:AA110"/>
    <mergeCell ref="AB110:AG110"/>
    <mergeCell ref="AH110:BB110"/>
    <mergeCell ref="BC110:BX110"/>
    <mergeCell ref="BY110:CN110"/>
    <mergeCell ref="CO110:DD110"/>
    <mergeCell ref="A112:AA112"/>
    <mergeCell ref="AB112:AG112"/>
    <mergeCell ref="AH112:BB112"/>
    <mergeCell ref="BC112:BX112"/>
    <mergeCell ref="BY112:CN112"/>
    <mergeCell ref="CO112:DD112"/>
    <mergeCell ref="BY114:CN114"/>
    <mergeCell ref="CO114:DD114"/>
    <mergeCell ref="A113:AA113"/>
    <mergeCell ref="AB113:AG113"/>
    <mergeCell ref="AH113:BB113"/>
    <mergeCell ref="BC113:BX113"/>
    <mergeCell ref="BY113:CN113"/>
    <mergeCell ref="CO113:DD113"/>
    <mergeCell ref="CO116:DD116"/>
    <mergeCell ref="A116:AA116"/>
    <mergeCell ref="AB116:AG116"/>
    <mergeCell ref="AH116:BB116"/>
    <mergeCell ref="BC116:BX116"/>
    <mergeCell ref="BY116:CN116"/>
    <mergeCell ref="A117:AA117"/>
    <mergeCell ref="AB117:AG117"/>
    <mergeCell ref="AH117:BB117"/>
    <mergeCell ref="BC117:BX117"/>
    <mergeCell ref="BY117:CN117"/>
    <mergeCell ref="CO117:DD117"/>
    <mergeCell ref="A118:AA118"/>
    <mergeCell ref="AB118:AG118"/>
    <mergeCell ref="AH118:BB118"/>
    <mergeCell ref="BC118:BX118"/>
    <mergeCell ref="BY118:CN118"/>
    <mergeCell ref="CO118:DD118"/>
    <mergeCell ref="A120:AA120"/>
    <mergeCell ref="AB120:AG120"/>
    <mergeCell ref="AH120:BB120"/>
    <mergeCell ref="BC120:BX120"/>
    <mergeCell ref="BY120:CN120"/>
    <mergeCell ref="CO120:DD120"/>
    <mergeCell ref="A129:AA129"/>
    <mergeCell ref="AB129:AG129"/>
    <mergeCell ref="AH129:BB129"/>
    <mergeCell ref="BC129:BX129"/>
    <mergeCell ref="BY129:CN129"/>
    <mergeCell ref="CO129:DD129"/>
    <mergeCell ref="A130:AA130"/>
    <mergeCell ref="AB130:AG130"/>
    <mergeCell ref="AH130:BB130"/>
    <mergeCell ref="BC130:BX130"/>
    <mergeCell ref="BY130:CN130"/>
    <mergeCell ref="CO130:DD130"/>
    <mergeCell ref="A132:AA132"/>
    <mergeCell ref="AB132:AG132"/>
    <mergeCell ref="AH132:BB132"/>
    <mergeCell ref="BC132:BX132"/>
    <mergeCell ref="BY132:CN132"/>
    <mergeCell ref="CO132:DD132"/>
    <mergeCell ref="A133:AA133"/>
    <mergeCell ref="AB133:AG133"/>
    <mergeCell ref="AH133:BB133"/>
    <mergeCell ref="BC133:BX133"/>
    <mergeCell ref="BY133:CN133"/>
    <mergeCell ref="CO133:DD133"/>
    <mergeCell ref="A134:AA134"/>
    <mergeCell ref="AB134:AG134"/>
    <mergeCell ref="AH134:BB134"/>
    <mergeCell ref="BC134:BX134"/>
    <mergeCell ref="BY134:CN134"/>
    <mergeCell ref="CO134:DD134"/>
    <mergeCell ref="A135:AA135"/>
    <mergeCell ref="AB135:AG135"/>
    <mergeCell ref="AH135:BB135"/>
    <mergeCell ref="BC135:BX135"/>
    <mergeCell ref="BY135:CN135"/>
    <mergeCell ref="CO135:DD135"/>
    <mergeCell ref="A136:AA136"/>
    <mergeCell ref="AB136:AG136"/>
    <mergeCell ref="AH136:BB136"/>
    <mergeCell ref="BC136:BX136"/>
    <mergeCell ref="BY136:CN136"/>
    <mergeCell ref="CO136:DD136"/>
    <mergeCell ref="A138:AA138"/>
    <mergeCell ref="AB138:AG138"/>
    <mergeCell ref="AH138:BB138"/>
    <mergeCell ref="BC138:BX138"/>
    <mergeCell ref="BY138:CN138"/>
    <mergeCell ref="CO138:DD138"/>
    <mergeCell ref="A139:AA139"/>
    <mergeCell ref="AB139:AG139"/>
    <mergeCell ref="AH139:BB139"/>
    <mergeCell ref="BC139:BX139"/>
    <mergeCell ref="BY139:CN139"/>
    <mergeCell ref="CO139:DD139"/>
    <mergeCell ref="A140:AA140"/>
    <mergeCell ref="AB140:AG140"/>
    <mergeCell ref="AH140:BB140"/>
    <mergeCell ref="BC140:BX140"/>
    <mergeCell ref="BY140:CN140"/>
    <mergeCell ref="CO140:DD140"/>
    <mergeCell ref="A145:AA145"/>
    <mergeCell ref="AB145:AG145"/>
    <mergeCell ref="AH145:BB145"/>
    <mergeCell ref="BC145:BX145"/>
    <mergeCell ref="BY145:CN145"/>
    <mergeCell ref="CO145:DD145"/>
    <mergeCell ref="A146:AA146"/>
    <mergeCell ref="AB146:AG146"/>
    <mergeCell ref="AH146:BB146"/>
    <mergeCell ref="BC146:BX146"/>
    <mergeCell ref="BY146:CN146"/>
    <mergeCell ref="CO146:DD146"/>
    <mergeCell ref="A225:AA225"/>
    <mergeCell ref="AB225:AG225"/>
    <mergeCell ref="AH225:BB225"/>
    <mergeCell ref="BC225:BX225"/>
    <mergeCell ref="BY225:CN225"/>
    <mergeCell ref="CO225:DD225"/>
    <mergeCell ref="A226:AA226"/>
    <mergeCell ref="AB226:AG226"/>
    <mergeCell ref="AH226:BB226"/>
    <mergeCell ref="BC226:BX226"/>
    <mergeCell ref="BY226:CN226"/>
    <mergeCell ref="CO226:DD226"/>
    <mergeCell ref="A227:AA227"/>
    <mergeCell ref="AB227:AG227"/>
    <mergeCell ref="AH227:BB227"/>
    <mergeCell ref="BC227:BX227"/>
    <mergeCell ref="BY227:CN227"/>
    <mergeCell ref="CO227:DD227"/>
    <mergeCell ref="A229:AA229"/>
    <mergeCell ref="AB229:AG229"/>
    <mergeCell ref="AH229:BB229"/>
    <mergeCell ref="BC229:BX229"/>
    <mergeCell ref="BY229:CN229"/>
    <mergeCell ref="CO229:DD229"/>
    <mergeCell ref="A230:AA230"/>
    <mergeCell ref="AB230:AG230"/>
    <mergeCell ref="AH230:BB230"/>
    <mergeCell ref="BC230:BX230"/>
    <mergeCell ref="BY230:CN230"/>
    <mergeCell ref="CO230:DD230"/>
    <mergeCell ref="A231:AA231"/>
    <mergeCell ref="AB231:AG231"/>
    <mergeCell ref="AH231:BB231"/>
    <mergeCell ref="BC231:BX231"/>
    <mergeCell ref="BY231:CN231"/>
    <mergeCell ref="CO231:DD231"/>
    <mergeCell ref="A232:AA232"/>
    <mergeCell ref="AB232:AG232"/>
    <mergeCell ref="AH232:BB232"/>
    <mergeCell ref="BC232:BX232"/>
    <mergeCell ref="BY232:CN232"/>
    <mergeCell ref="CO232:DD232"/>
    <mergeCell ref="A233:AA233"/>
    <mergeCell ref="AB233:AG233"/>
    <mergeCell ref="AH233:BB233"/>
    <mergeCell ref="BC233:BX233"/>
    <mergeCell ref="BY233:CN233"/>
    <mergeCell ref="CO233:DD233"/>
    <mergeCell ref="A235:AA235"/>
    <mergeCell ref="AB235:AG235"/>
    <mergeCell ref="AH235:BB235"/>
    <mergeCell ref="BC235:BX235"/>
    <mergeCell ref="BY235:CN235"/>
    <mergeCell ref="CO235:DD235"/>
    <mergeCell ref="A148:AA148"/>
    <mergeCell ref="AB148:AG148"/>
    <mergeCell ref="AH148:BB148"/>
    <mergeCell ref="BC148:BX148"/>
    <mergeCell ref="BY148:CN148"/>
    <mergeCell ref="CO148:DD148"/>
    <mergeCell ref="A155:AA155"/>
    <mergeCell ref="AB155:AG155"/>
    <mergeCell ref="AH155:BB155"/>
    <mergeCell ref="BC155:BX155"/>
    <mergeCell ref="BY155:CN155"/>
    <mergeCell ref="CO155:DD155"/>
    <mergeCell ref="A151:AA151"/>
    <mergeCell ref="AB151:AG151"/>
    <mergeCell ref="AH151:BB151"/>
    <mergeCell ref="BC151:BX151"/>
    <mergeCell ref="BY151:CN151"/>
    <mergeCell ref="CO151:DD151"/>
    <mergeCell ref="A152:AA152"/>
    <mergeCell ref="AB152:AG152"/>
    <mergeCell ref="AH152:BB152"/>
    <mergeCell ref="BC152:BX152"/>
    <mergeCell ref="BY152:CN152"/>
    <mergeCell ref="CO152:DD152"/>
    <mergeCell ref="A157:AA157"/>
    <mergeCell ref="AB157:AG157"/>
    <mergeCell ref="AH157:BB157"/>
    <mergeCell ref="BC157:BX157"/>
    <mergeCell ref="BY157:CN157"/>
    <mergeCell ref="CO157:DD157"/>
    <mergeCell ref="A158:AA158"/>
    <mergeCell ref="AB158:AG158"/>
    <mergeCell ref="AH158:BB158"/>
    <mergeCell ref="BC158:BX158"/>
    <mergeCell ref="BY158:CN158"/>
    <mergeCell ref="CO158:DD158"/>
    <mergeCell ref="A161:AA161"/>
    <mergeCell ref="AB161:AG161"/>
    <mergeCell ref="AH161:BB161"/>
    <mergeCell ref="BC161:BX161"/>
    <mergeCell ref="BY161:CN161"/>
    <mergeCell ref="CO161:DD161"/>
    <mergeCell ref="A164:AA164"/>
    <mergeCell ref="AB164:AG164"/>
    <mergeCell ref="AH164:BB164"/>
    <mergeCell ref="BC164:BX164"/>
    <mergeCell ref="BY164:CN164"/>
    <mergeCell ref="CO164:DD164"/>
    <mergeCell ref="A165:AA165"/>
    <mergeCell ref="AB165:AG165"/>
    <mergeCell ref="AH165:BB165"/>
    <mergeCell ref="BC165:BX165"/>
    <mergeCell ref="BY165:CN165"/>
    <mergeCell ref="CO165:DD165"/>
    <mergeCell ref="A167:AA167"/>
    <mergeCell ref="AB167:AG167"/>
    <mergeCell ref="AH167:BB167"/>
    <mergeCell ref="BC167:BX167"/>
    <mergeCell ref="BY167:CN167"/>
    <mergeCell ref="CO167:DD167"/>
    <mergeCell ref="A168:AA168"/>
    <mergeCell ref="AB168:AG168"/>
    <mergeCell ref="AH168:BB168"/>
    <mergeCell ref="BC168:BX168"/>
    <mergeCell ref="BY168:CN168"/>
    <mergeCell ref="CO168:DD168"/>
    <mergeCell ref="A169:AA169"/>
    <mergeCell ref="AB169:AG169"/>
    <mergeCell ref="AH169:BB169"/>
    <mergeCell ref="BC169:BX169"/>
    <mergeCell ref="BY169:CN169"/>
    <mergeCell ref="CO169:DD169"/>
    <mergeCell ref="A172:AA172"/>
    <mergeCell ref="AB172:AG172"/>
    <mergeCell ref="AH172:BB172"/>
    <mergeCell ref="BC172:BX172"/>
    <mergeCell ref="BY172:CN172"/>
    <mergeCell ref="CO172:DD172"/>
    <mergeCell ref="A181:AA181"/>
    <mergeCell ref="AB181:AG181"/>
    <mergeCell ref="AH181:BB181"/>
    <mergeCell ref="BC181:BX181"/>
    <mergeCell ref="BY181:CN181"/>
    <mergeCell ref="CO181:DD181"/>
    <mergeCell ref="A182:AA182"/>
    <mergeCell ref="AB182:AG182"/>
    <mergeCell ref="AH182:BB182"/>
    <mergeCell ref="BC182:BX182"/>
    <mergeCell ref="BY182:CN182"/>
    <mergeCell ref="CO182:DD182"/>
    <mergeCell ref="A184:AA184"/>
    <mergeCell ref="AB184:AG184"/>
    <mergeCell ref="AH184:BB184"/>
    <mergeCell ref="BC184:BX184"/>
    <mergeCell ref="BY184:CN184"/>
    <mergeCell ref="CO184:DD184"/>
    <mergeCell ref="A188:AA188"/>
    <mergeCell ref="AB188:AG188"/>
    <mergeCell ref="AH188:BB188"/>
    <mergeCell ref="BC188:BX188"/>
    <mergeCell ref="BY188:CN188"/>
    <mergeCell ref="CO188:DD188"/>
    <mergeCell ref="A189:AA189"/>
    <mergeCell ref="AB189:AG189"/>
    <mergeCell ref="AH189:BB189"/>
    <mergeCell ref="BC189:BX189"/>
    <mergeCell ref="BY189:CN189"/>
    <mergeCell ref="CO189:DD189"/>
    <mergeCell ref="A191:AA191"/>
    <mergeCell ref="AB191:AG191"/>
    <mergeCell ref="AH191:BB191"/>
    <mergeCell ref="BC191:BX191"/>
    <mergeCell ref="BY191:CN191"/>
    <mergeCell ref="CO191:DD191"/>
    <mergeCell ref="A192:AA192"/>
    <mergeCell ref="AB192:AG192"/>
    <mergeCell ref="AH192:BB192"/>
    <mergeCell ref="BC192:BX192"/>
    <mergeCell ref="BY192:CN192"/>
    <mergeCell ref="CO192:DD192"/>
    <mergeCell ref="A193:AA193"/>
    <mergeCell ref="AB193:AG193"/>
    <mergeCell ref="AH193:BB193"/>
    <mergeCell ref="BC193:BX193"/>
    <mergeCell ref="BY193:CN193"/>
    <mergeCell ref="CO193:DD193"/>
    <mergeCell ref="A194:AA194"/>
    <mergeCell ref="AB194:AG194"/>
    <mergeCell ref="AH194:BB194"/>
    <mergeCell ref="BC194:BX194"/>
    <mergeCell ref="BY194:CN194"/>
    <mergeCell ref="CO194:DD194"/>
    <mergeCell ref="A195:AA195"/>
    <mergeCell ref="AB195:AG195"/>
    <mergeCell ref="AH195:BB195"/>
    <mergeCell ref="BC195:BX195"/>
    <mergeCell ref="BY195:CN195"/>
    <mergeCell ref="CO195:DD195"/>
    <mergeCell ref="A197:AA197"/>
    <mergeCell ref="AB197:AG197"/>
    <mergeCell ref="AH197:BB197"/>
    <mergeCell ref="BC197:BX197"/>
    <mergeCell ref="BY197:CN197"/>
    <mergeCell ref="CO197:DD197"/>
    <mergeCell ref="A203:AA203"/>
    <mergeCell ref="AB203:AG203"/>
    <mergeCell ref="AH203:BB203"/>
    <mergeCell ref="BC203:BX203"/>
    <mergeCell ref="BY203:CN203"/>
    <mergeCell ref="CO203:DD203"/>
    <mergeCell ref="A204:AA204"/>
    <mergeCell ref="AB204:AG204"/>
    <mergeCell ref="AH204:BB204"/>
    <mergeCell ref="BC204:BX204"/>
    <mergeCell ref="BY204:CN204"/>
    <mergeCell ref="CO204:DD204"/>
    <mergeCell ref="A205:AA205"/>
    <mergeCell ref="AB205:AG205"/>
    <mergeCell ref="AH205:BB205"/>
    <mergeCell ref="BC205:BX205"/>
    <mergeCell ref="BY205:CN205"/>
    <mergeCell ref="CO205:DD205"/>
    <mergeCell ref="A206:AA206"/>
    <mergeCell ref="AB206:AG206"/>
    <mergeCell ref="AH206:BB206"/>
    <mergeCell ref="BC206:BX206"/>
    <mergeCell ref="BY206:CN206"/>
    <mergeCell ref="CO206:DD206"/>
    <mergeCell ref="A208:AA208"/>
    <mergeCell ref="AB208:AG208"/>
    <mergeCell ref="AH208:BB208"/>
    <mergeCell ref="BC208:BX208"/>
    <mergeCell ref="BY208:CN208"/>
    <mergeCell ref="CO208:DD208"/>
    <mergeCell ref="A210:AA210"/>
    <mergeCell ref="AB210:AG210"/>
    <mergeCell ref="AH210:BB210"/>
    <mergeCell ref="BC210:BX210"/>
    <mergeCell ref="BY210:CN210"/>
    <mergeCell ref="CO210:DD210"/>
    <mergeCell ref="A211:AA211"/>
    <mergeCell ref="AB211:AG211"/>
    <mergeCell ref="AH211:BB211"/>
    <mergeCell ref="BC211:BX211"/>
    <mergeCell ref="BY211:CN211"/>
    <mergeCell ref="CO211:DD211"/>
    <mergeCell ref="A213:AA213"/>
    <mergeCell ref="AB213:AG213"/>
    <mergeCell ref="AH213:BB213"/>
    <mergeCell ref="BC213:BX213"/>
    <mergeCell ref="BY213:CN213"/>
    <mergeCell ref="CO213:DD213"/>
    <mergeCell ref="A214:AA214"/>
    <mergeCell ref="AB214:AG214"/>
    <mergeCell ref="AH214:BB214"/>
    <mergeCell ref="BC214:BX214"/>
    <mergeCell ref="BY214:CN214"/>
    <mergeCell ref="CO214:DD214"/>
    <mergeCell ref="A215:AA215"/>
    <mergeCell ref="AB215:AG215"/>
    <mergeCell ref="AH215:BB215"/>
    <mergeCell ref="BC215:BX215"/>
    <mergeCell ref="BY215:CN215"/>
    <mergeCell ref="CO215:DD215"/>
    <mergeCell ref="A217:AA217"/>
    <mergeCell ref="AB217:AG217"/>
    <mergeCell ref="AH217:BB217"/>
    <mergeCell ref="BC217:BX217"/>
    <mergeCell ref="BY217:CN217"/>
    <mergeCell ref="CO217:DD217"/>
    <mergeCell ref="A219:AA219"/>
    <mergeCell ref="AB219:AG219"/>
    <mergeCell ref="AH219:BB219"/>
    <mergeCell ref="BC219:BX219"/>
    <mergeCell ref="BY219:CN219"/>
    <mergeCell ref="CO219:DD219"/>
    <mergeCell ref="A220:AA220"/>
    <mergeCell ref="AB220:AG220"/>
    <mergeCell ref="AH220:BB220"/>
    <mergeCell ref="BC220:BX220"/>
    <mergeCell ref="BY220:CN220"/>
    <mergeCell ref="CO220:DD220"/>
    <mergeCell ref="A221:AA221"/>
    <mergeCell ref="AB221:AG221"/>
    <mergeCell ref="AH221:BB221"/>
    <mergeCell ref="BC221:BX221"/>
    <mergeCell ref="BY221:CN221"/>
    <mergeCell ref="CO221:DD221"/>
    <mergeCell ref="AH223:BB223"/>
    <mergeCell ref="BC223:BX223"/>
    <mergeCell ref="BY223:CN223"/>
    <mergeCell ref="CO223:DD223"/>
    <mergeCell ref="A222:AA222"/>
    <mergeCell ref="AB222:AG222"/>
    <mergeCell ref="AH222:BB222"/>
    <mergeCell ref="BC222:BX222"/>
    <mergeCell ref="BY222:CN222"/>
    <mergeCell ref="CO222:DD222"/>
    <mergeCell ref="BY48:CN48"/>
    <mergeCell ref="CO48:DD48"/>
    <mergeCell ref="A224:AA224"/>
    <mergeCell ref="AB224:AG224"/>
    <mergeCell ref="AH224:BB224"/>
    <mergeCell ref="BC224:BX224"/>
    <mergeCell ref="BY224:CN224"/>
    <mergeCell ref="CO224:DD224"/>
    <mergeCell ref="A223:AA223"/>
    <mergeCell ref="AB223:AG223"/>
    <mergeCell ref="A26:AA26"/>
    <mergeCell ref="AB26:AG26"/>
    <mergeCell ref="AH26:BB26"/>
    <mergeCell ref="BC26:BX26"/>
    <mergeCell ref="BY26:CN26"/>
    <mergeCell ref="CO26:DD26"/>
    <mergeCell ref="A38:AA38"/>
    <mergeCell ref="AB38:AG38"/>
    <mergeCell ref="AH38:BB38"/>
    <mergeCell ref="BC38:BX38"/>
    <mergeCell ref="BY38:CN38"/>
    <mergeCell ref="CO38:DD38"/>
    <mergeCell ref="A39:AA39"/>
    <mergeCell ref="AB39:AG39"/>
    <mergeCell ref="AH39:BB39"/>
    <mergeCell ref="BC39:BX39"/>
    <mergeCell ref="BY39:CN39"/>
    <mergeCell ref="CO39:DD39"/>
    <mergeCell ref="A46:AA46"/>
    <mergeCell ref="AB46:AG46"/>
    <mergeCell ref="AH46:BB46"/>
    <mergeCell ref="BC46:BX46"/>
    <mergeCell ref="BY46:CN46"/>
    <mergeCell ref="CO46:DD46"/>
    <mergeCell ref="A69:AA69"/>
    <mergeCell ref="AB69:AG69"/>
    <mergeCell ref="AH69:BB69"/>
    <mergeCell ref="BC69:BX69"/>
    <mergeCell ref="BY69:CN69"/>
    <mergeCell ref="CO69:DD69"/>
    <mergeCell ref="CO185:DD185"/>
    <mergeCell ref="CO186:DD186"/>
    <mergeCell ref="CO187:DD187"/>
    <mergeCell ref="A185:AA185"/>
    <mergeCell ref="A186:AA186"/>
    <mergeCell ref="A187:AA187"/>
    <mergeCell ref="BC185:BX185"/>
    <mergeCell ref="BC186:BX186"/>
    <mergeCell ref="BC187:BX187"/>
    <mergeCell ref="BY185:CN185"/>
    <mergeCell ref="A160:AA160"/>
    <mergeCell ref="AB160:AG160"/>
    <mergeCell ref="AH160:BB160"/>
    <mergeCell ref="BC160:BX160"/>
    <mergeCell ref="BY160:CN160"/>
    <mergeCell ref="CO160:DD160"/>
    <mergeCell ref="BY186:CN186"/>
    <mergeCell ref="BY187:CN187"/>
    <mergeCell ref="A87:AA87"/>
    <mergeCell ref="AB87:AG87"/>
    <mergeCell ref="AH87:BB87"/>
    <mergeCell ref="BC87:BX87"/>
    <mergeCell ref="BY87:CN87"/>
    <mergeCell ref="AB185:AG185"/>
    <mergeCell ref="AB186:AG186"/>
    <mergeCell ref="AB187:AG187"/>
    <mergeCell ref="CO87:DD87"/>
    <mergeCell ref="A99:AA99"/>
    <mergeCell ref="AB99:AG99"/>
    <mergeCell ref="AH99:BB99"/>
    <mergeCell ref="BC99:BX99"/>
    <mergeCell ref="BY99:CN99"/>
    <mergeCell ref="CO99:DD99"/>
    <mergeCell ref="BY89:CN89"/>
    <mergeCell ref="CO88:DD88"/>
    <mergeCell ref="CO89:DD89"/>
    <mergeCell ref="AB198:AG198"/>
    <mergeCell ref="AB199:AG199"/>
    <mergeCell ref="AB200:AG200"/>
    <mergeCell ref="AB202:AG202"/>
    <mergeCell ref="A198:AA198"/>
    <mergeCell ref="A199:AA199"/>
    <mergeCell ref="A200:AA200"/>
    <mergeCell ref="A202:AA202"/>
    <mergeCell ref="A201:AA201"/>
    <mergeCell ref="AB201:AG201"/>
    <mergeCell ref="BC198:BX198"/>
    <mergeCell ref="BC199:BX199"/>
    <mergeCell ref="BC200:BX200"/>
    <mergeCell ref="BC202:BX202"/>
    <mergeCell ref="AH198:BB198"/>
    <mergeCell ref="AH199:BB199"/>
    <mergeCell ref="AH200:BB200"/>
    <mergeCell ref="AH202:BB202"/>
    <mergeCell ref="AH201:BB201"/>
    <mergeCell ref="BC201:BX201"/>
    <mergeCell ref="CO198:DD198"/>
    <mergeCell ref="CO199:DD199"/>
    <mergeCell ref="CO200:DD200"/>
    <mergeCell ref="CO202:DD202"/>
    <mergeCell ref="BY198:CN198"/>
    <mergeCell ref="BY199:CN199"/>
    <mergeCell ref="BY200:CN200"/>
    <mergeCell ref="BY202:CN202"/>
    <mergeCell ref="BY201:CN201"/>
    <mergeCell ref="CO201:DD201"/>
    <mergeCell ref="AH28:BB28"/>
    <mergeCell ref="BC28:BX28"/>
    <mergeCell ref="BY28:CN28"/>
    <mergeCell ref="CO28:DD28"/>
    <mergeCell ref="AB28:AG28"/>
    <mergeCell ref="A28:AA28"/>
    <mergeCell ref="A53:AA53"/>
    <mergeCell ref="AB53:AG53"/>
    <mergeCell ref="AH53:BB53"/>
    <mergeCell ref="BC53:BX53"/>
    <mergeCell ref="BY53:CN53"/>
    <mergeCell ref="CO53:DD53"/>
    <mergeCell ref="A75:AA75"/>
    <mergeCell ref="AB75:AG75"/>
    <mergeCell ref="AH75:BB75"/>
    <mergeCell ref="BC75:BX75"/>
    <mergeCell ref="BY75:CN75"/>
    <mergeCell ref="CO75:DD75"/>
    <mergeCell ref="A76:AA76"/>
    <mergeCell ref="AB76:AG76"/>
    <mergeCell ref="AH76:BB76"/>
    <mergeCell ref="BC76:BX76"/>
    <mergeCell ref="BY76:CN76"/>
    <mergeCell ref="CO76:DD76"/>
    <mergeCell ref="AH31:BB31"/>
    <mergeCell ref="BC31:BX31"/>
    <mergeCell ref="BY31:CN31"/>
    <mergeCell ref="CO31:DD31"/>
    <mergeCell ref="A22:AA22"/>
    <mergeCell ref="AB22:AG22"/>
    <mergeCell ref="AH22:BB22"/>
    <mergeCell ref="BC22:BX22"/>
    <mergeCell ref="BY22:CN22"/>
    <mergeCell ref="CO22:DD22"/>
    <mergeCell ref="A56:AA56"/>
    <mergeCell ref="AB56:AG56"/>
    <mergeCell ref="AH56:BB56"/>
    <mergeCell ref="BC56:BX56"/>
    <mergeCell ref="BY56:CN56"/>
    <mergeCell ref="CO56:DD56"/>
    <mergeCell ref="A72:AA72"/>
    <mergeCell ref="AB72:AG72"/>
    <mergeCell ref="AH72:BB72"/>
    <mergeCell ref="BC72:BX72"/>
    <mergeCell ref="BY72:CN72"/>
    <mergeCell ref="CO72:DD72"/>
    <mergeCell ref="AH185:BB185"/>
    <mergeCell ref="AH186:BB186"/>
    <mergeCell ref="AH187:BB187"/>
    <mergeCell ref="A85:AA85"/>
    <mergeCell ref="AB85:AG85"/>
    <mergeCell ref="AH85:BB85"/>
    <mergeCell ref="A88:AA88"/>
    <mergeCell ref="A89:AA89"/>
    <mergeCell ref="A92:AA92"/>
    <mergeCell ref="AB92:AG92"/>
    <mergeCell ref="BC85:BX85"/>
    <mergeCell ref="BY85:CN85"/>
    <mergeCell ref="CO85:DD85"/>
    <mergeCell ref="AB88:AG88"/>
    <mergeCell ref="AH88:BB88"/>
    <mergeCell ref="AB89:AG89"/>
    <mergeCell ref="AH89:BB89"/>
    <mergeCell ref="BC88:BX88"/>
    <mergeCell ref="BC89:BX89"/>
    <mergeCell ref="BY88:CN88"/>
    <mergeCell ref="AH92:BB92"/>
    <mergeCell ref="BC92:BX92"/>
    <mergeCell ref="BY92:CN92"/>
    <mergeCell ref="CO92:DD92"/>
    <mergeCell ref="A98:AA98"/>
    <mergeCell ref="AB98:AG98"/>
    <mergeCell ref="AH98:BB98"/>
    <mergeCell ref="BC98:BX98"/>
    <mergeCell ref="BY98:CN98"/>
    <mergeCell ref="CO98:DD98"/>
    <mergeCell ref="CO115:DD115"/>
    <mergeCell ref="A104:AA104"/>
    <mergeCell ref="AB104:AG104"/>
    <mergeCell ref="AH104:BB104"/>
    <mergeCell ref="BC104:BX104"/>
    <mergeCell ref="BY104:CN104"/>
    <mergeCell ref="A114:AA114"/>
    <mergeCell ref="AB114:AG114"/>
    <mergeCell ref="AH114:BB114"/>
    <mergeCell ref="BC114:BX114"/>
    <mergeCell ref="CO104:DD104"/>
    <mergeCell ref="A109:AA109"/>
    <mergeCell ref="AB109:AG109"/>
    <mergeCell ref="AH109:BB109"/>
    <mergeCell ref="BC109:BX109"/>
    <mergeCell ref="BY109:CN109"/>
    <mergeCell ref="CO109:DD109"/>
    <mergeCell ref="A108:AA108"/>
    <mergeCell ref="AB108:AG108"/>
    <mergeCell ref="AH108:BB108"/>
    <mergeCell ref="A115:AA115"/>
    <mergeCell ref="A119:AA119"/>
    <mergeCell ref="AB119:AG119"/>
    <mergeCell ref="AH119:BB119"/>
    <mergeCell ref="BC119:BX119"/>
    <mergeCell ref="BY119:CN119"/>
    <mergeCell ref="AB115:AG115"/>
    <mergeCell ref="AH115:BB115"/>
    <mergeCell ref="BC115:BX115"/>
    <mergeCell ref="BY115:CN115"/>
    <mergeCell ref="CO119:DD119"/>
    <mergeCell ref="A121:AA121"/>
    <mergeCell ref="A122:AA122"/>
    <mergeCell ref="A123:AA123"/>
    <mergeCell ref="A124:AA124"/>
    <mergeCell ref="AB121:AG121"/>
    <mergeCell ref="AB122:AG122"/>
    <mergeCell ref="AB123:AG123"/>
    <mergeCell ref="AB124:AG124"/>
    <mergeCell ref="AH121:BB121"/>
    <mergeCell ref="AH122:BB122"/>
    <mergeCell ref="AH123:BB123"/>
    <mergeCell ref="AH124:BB124"/>
    <mergeCell ref="BC121:BX121"/>
    <mergeCell ref="BC122:BX122"/>
    <mergeCell ref="BC123:BX123"/>
    <mergeCell ref="BC124:BX124"/>
    <mergeCell ref="BY121:CN121"/>
    <mergeCell ref="BY122:CN122"/>
    <mergeCell ref="BY123:CN123"/>
    <mergeCell ref="BY124:CN124"/>
    <mergeCell ref="CO121:DD121"/>
    <mergeCell ref="CO122:DD122"/>
    <mergeCell ref="CO123:DD123"/>
    <mergeCell ref="CO124:DD124"/>
    <mergeCell ref="A131:AA131"/>
    <mergeCell ref="AB131:AG131"/>
    <mergeCell ref="AH131:BB131"/>
    <mergeCell ref="BC131:BX131"/>
    <mergeCell ref="BY131:CN131"/>
    <mergeCell ref="CO131:DD131"/>
    <mergeCell ref="A137:AA137"/>
    <mergeCell ref="AB137:AG137"/>
    <mergeCell ref="AH137:BB137"/>
    <mergeCell ref="BC137:BX137"/>
    <mergeCell ref="BY137:CN137"/>
    <mergeCell ref="CO137:DD137"/>
    <mergeCell ref="A141:AA141"/>
    <mergeCell ref="A142:AA142"/>
    <mergeCell ref="A143:AA143"/>
    <mergeCell ref="A144:AA144"/>
    <mergeCell ref="AB141:AG141"/>
    <mergeCell ref="AB142:AG142"/>
    <mergeCell ref="AB143:AG143"/>
    <mergeCell ref="AB144:AG144"/>
    <mergeCell ref="AH141:BB141"/>
    <mergeCell ref="AH142:BB142"/>
    <mergeCell ref="AH143:BB143"/>
    <mergeCell ref="AH144:BB144"/>
    <mergeCell ref="BC141:BX141"/>
    <mergeCell ref="BC142:BX142"/>
    <mergeCell ref="BC143:BX143"/>
    <mergeCell ref="BC144:BX144"/>
    <mergeCell ref="BY141:CN141"/>
    <mergeCell ref="BY142:CN142"/>
    <mergeCell ref="BY143:CN143"/>
    <mergeCell ref="BY144:CN144"/>
    <mergeCell ref="CO141:DD141"/>
    <mergeCell ref="CO142:DD142"/>
    <mergeCell ref="CO143:DD143"/>
    <mergeCell ref="CO144:DD144"/>
    <mergeCell ref="A162:AA162"/>
    <mergeCell ref="AB162:AG162"/>
    <mergeCell ref="AH162:BB162"/>
    <mergeCell ref="BC162:BX162"/>
    <mergeCell ref="BY162:CN162"/>
    <mergeCell ref="CO162:DD162"/>
    <mergeCell ref="A147:AA147"/>
    <mergeCell ref="AB147:AG147"/>
    <mergeCell ref="AH147:BB147"/>
    <mergeCell ref="BC147:BX147"/>
    <mergeCell ref="BY147:CN147"/>
    <mergeCell ref="CO147:DD147"/>
    <mergeCell ref="A153:AA153"/>
    <mergeCell ref="AB153:AG153"/>
    <mergeCell ref="AH153:BB153"/>
    <mergeCell ref="BC153:BX153"/>
    <mergeCell ref="BY153:CN153"/>
    <mergeCell ref="CO153:DD153"/>
    <mergeCell ref="A166:AA166"/>
    <mergeCell ref="AB166:AG166"/>
    <mergeCell ref="AH166:BB166"/>
    <mergeCell ref="BC166:BX166"/>
    <mergeCell ref="BY166:CN166"/>
    <mergeCell ref="CO166:DD166"/>
    <mergeCell ref="A159:AA159"/>
    <mergeCell ref="AB159:AG159"/>
    <mergeCell ref="AH159:BB159"/>
    <mergeCell ref="BC159:BX159"/>
    <mergeCell ref="BY159:CN159"/>
    <mergeCell ref="CO159:DD159"/>
    <mergeCell ref="A170:AA170"/>
    <mergeCell ref="AB170:AG170"/>
    <mergeCell ref="AH170:BB170"/>
    <mergeCell ref="BC170:BX170"/>
    <mergeCell ref="BY170:CN170"/>
    <mergeCell ref="CO170:DD170"/>
    <mergeCell ref="A173:AA173"/>
    <mergeCell ref="AB173:AG173"/>
    <mergeCell ref="AH173:BB173"/>
    <mergeCell ref="BC173:BX173"/>
    <mergeCell ref="BY173:CN173"/>
    <mergeCell ref="CO173:DD173"/>
    <mergeCell ref="A174:AA174"/>
    <mergeCell ref="AB174:AG174"/>
    <mergeCell ref="AH174:BB174"/>
    <mergeCell ref="BC174:BX174"/>
    <mergeCell ref="BY174:CN174"/>
    <mergeCell ref="CO174:DD174"/>
    <mergeCell ref="A175:AA175"/>
    <mergeCell ref="AB175:AG175"/>
    <mergeCell ref="AH175:BB175"/>
    <mergeCell ref="BC175:BX175"/>
    <mergeCell ref="BY175:CN175"/>
    <mergeCell ref="CO175:DD175"/>
    <mergeCell ref="A176:AA176"/>
    <mergeCell ref="AB176:AG176"/>
    <mergeCell ref="AH176:BB176"/>
    <mergeCell ref="BC176:BX176"/>
    <mergeCell ref="BY176:CN176"/>
    <mergeCell ref="CO176:DD176"/>
    <mergeCell ref="A183:AA183"/>
    <mergeCell ref="AB183:AG183"/>
    <mergeCell ref="AH183:BB183"/>
    <mergeCell ref="BC183:BX183"/>
    <mergeCell ref="BY183:CN183"/>
    <mergeCell ref="CO183:DD183"/>
    <mergeCell ref="A190:AA190"/>
    <mergeCell ref="AB190:AG190"/>
    <mergeCell ref="AH190:BB190"/>
    <mergeCell ref="BC190:BX190"/>
    <mergeCell ref="BY190:CN190"/>
    <mergeCell ref="CO190:DD190"/>
    <mergeCell ref="A196:AA196"/>
    <mergeCell ref="AB196:AG196"/>
    <mergeCell ref="AH196:BB196"/>
    <mergeCell ref="BC196:BX196"/>
    <mergeCell ref="BY196:CN196"/>
    <mergeCell ref="CO196:DD196"/>
    <mergeCell ref="A207:AA207"/>
    <mergeCell ref="AB207:AG207"/>
    <mergeCell ref="AH207:BB207"/>
    <mergeCell ref="BC207:BX207"/>
    <mergeCell ref="BY207:CN207"/>
    <mergeCell ref="CO207:DD207"/>
    <mergeCell ref="A212:AA212"/>
    <mergeCell ref="AB212:AG212"/>
    <mergeCell ref="AH212:BB212"/>
    <mergeCell ref="BC212:BX212"/>
    <mergeCell ref="BY212:CN212"/>
    <mergeCell ref="CO212:DD212"/>
    <mergeCell ref="A216:AA216"/>
    <mergeCell ref="AB216:AG216"/>
    <mergeCell ref="AH216:BB216"/>
    <mergeCell ref="BC216:BX216"/>
    <mergeCell ref="BY216:CN216"/>
    <mergeCell ref="CO216:DD216"/>
    <mergeCell ref="A228:AA228"/>
    <mergeCell ref="AB228:AG228"/>
    <mergeCell ref="AH228:BB228"/>
    <mergeCell ref="BC228:BX228"/>
    <mergeCell ref="BY228:CN228"/>
    <mergeCell ref="CO228:DD228"/>
    <mergeCell ref="A234:AA234"/>
    <mergeCell ref="AB234:AG234"/>
    <mergeCell ref="AH234:BB234"/>
    <mergeCell ref="BC234:BX234"/>
    <mergeCell ref="BY234:CN234"/>
    <mergeCell ref="CO234:DD234"/>
    <mergeCell ref="AB12:AG12"/>
    <mergeCell ref="AH12:BB12"/>
    <mergeCell ref="BC12:BX12"/>
    <mergeCell ref="BY12:CN12"/>
    <mergeCell ref="CO12:DD12"/>
    <mergeCell ref="A10:AA10"/>
    <mergeCell ref="AB10:AG10"/>
    <mergeCell ref="AH10:BB10"/>
    <mergeCell ref="BC10:BX10"/>
    <mergeCell ref="BY10:CN10"/>
    <mergeCell ref="BY17:CN17"/>
    <mergeCell ref="CO17:DD17"/>
    <mergeCell ref="CO10:DD10"/>
    <mergeCell ref="A12:AA12"/>
    <mergeCell ref="A19:AA19"/>
    <mergeCell ref="AB19:AG19"/>
    <mergeCell ref="AH19:BB19"/>
    <mergeCell ref="BC19:BX19"/>
    <mergeCell ref="BY19:CN19"/>
    <mergeCell ref="CO19:DD19"/>
    <mergeCell ref="A43:AA43"/>
    <mergeCell ref="AB43:AG43"/>
    <mergeCell ref="AH43:BB43"/>
    <mergeCell ref="BC43:BX43"/>
    <mergeCell ref="AH17:BB17"/>
    <mergeCell ref="BC17:BX17"/>
    <mergeCell ref="A17:AA17"/>
    <mergeCell ref="AB17:AG17"/>
    <mergeCell ref="A31:AA31"/>
    <mergeCell ref="AB31:AG31"/>
    <mergeCell ref="A45:AA45"/>
    <mergeCell ref="AB45:AG45"/>
    <mergeCell ref="AH45:BB45"/>
    <mergeCell ref="BC45:BX45"/>
    <mergeCell ref="BY45:CN45"/>
    <mergeCell ref="CO45:DD45"/>
    <mergeCell ref="BY43:CN43"/>
    <mergeCell ref="CO43:DD43"/>
    <mergeCell ref="A58:AA58"/>
    <mergeCell ref="A59:AA59"/>
    <mergeCell ref="AB58:AG58"/>
    <mergeCell ref="AB59:AG59"/>
    <mergeCell ref="AH58:BB58"/>
    <mergeCell ref="AH59:BB59"/>
    <mergeCell ref="BC58:BX58"/>
    <mergeCell ref="BC59:BX59"/>
    <mergeCell ref="BY58:CN58"/>
    <mergeCell ref="BY59:CN59"/>
    <mergeCell ref="CO58:DD58"/>
    <mergeCell ref="CO59:DD59"/>
    <mergeCell ref="AB154:AG154"/>
    <mergeCell ref="A154:AA154"/>
    <mergeCell ref="AH154:BB154"/>
    <mergeCell ref="BC154:BX154"/>
    <mergeCell ref="BY154:CN154"/>
    <mergeCell ref="CO154:DD154"/>
    <mergeCell ref="A163:AA163"/>
    <mergeCell ref="AB163:AG163"/>
    <mergeCell ref="AH163:BB163"/>
    <mergeCell ref="BC163:BX163"/>
    <mergeCell ref="BY163:CN163"/>
    <mergeCell ref="CO163:DD163"/>
    <mergeCell ref="A209:AA209"/>
    <mergeCell ref="AB209:AG209"/>
    <mergeCell ref="AH209:BB209"/>
    <mergeCell ref="BC209:BX209"/>
    <mergeCell ref="BY209:CN209"/>
    <mergeCell ref="CO209:DD209"/>
    <mergeCell ref="A150:AA150"/>
    <mergeCell ref="AB150:AG150"/>
    <mergeCell ref="AH150:BB150"/>
    <mergeCell ref="BC150:BX150"/>
    <mergeCell ref="BY150:CN150"/>
    <mergeCell ref="CO150:DD150"/>
    <mergeCell ref="A177:AA177"/>
    <mergeCell ref="A178:AA178"/>
    <mergeCell ref="A179:AA179"/>
    <mergeCell ref="A180:AA180"/>
    <mergeCell ref="AB177:AG177"/>
    <mergeCell ref="AB178:AG178"/>
    <mergeCell ref="AB179:AG179"/>
    <mergeCell ref="AB180:AG180"/>
    <mergeCell ref="AH177:BB177"/>
    <mergeCell ref="AH178:BB178"/>
    <mergeCell ref="AH179:BB179"/>
    <mergeCell ref="AH180:BB180"/>
    <mergeCell ref="BC177:BX177"/>
    <mergeCell ref="BC178:BX178"/>
    <mergeCell ref="BC179:BX179"/>
    <mergeCell ref="BC180:BX180"/>
    <mergeCell ref="BY177:CN177"/>
    <mergeCell ref="BY178:CN178"/>
    <mergeCell ref="BY179:CN179"/>
    <mergeCell ref="BY180:CN180"/>
    <mergeCell ref="CO177:DD177"/>
    <mergeCell ref="CO178:DD178"/>
    <mergeCell ref="CO179:DD179"/>
    <mergeCell ref="CO180:DD180"/>
    <mergeCell ref="A111:AA111"/>
    <mergeCell ref="AB111:AG111"/>
    <mergeCell ref="AH111:BB111"/>
    <mergeCell ref="BC111:BX111"/>
    <mergeCell ref="BY111:CN111"/>
    <mergeCell ref="CO111:DD111"/>
    <mergeCell ref="A125:AA125"/>
    <mergeCell ref="AB125:AG125"/>
    <mergeCell ref="AH125:BB125"/>
    <mergeCell ref="BC125:BX125"/>
    <mergeCell ref="BY125:CN125"/>
    <mergeCell ref="CO125:DD125"/>
    <mergeCell ref="A126:AA126"/>
    <mergeCell ref="AB126:AG126"/>
    <mergeCell ref="AH126:BB126"/>
    <mergeCell ref="BC126:BX126"/>
    <mergeCell ref="BY126:CN126"/>
    <mergeCell ref="CO126:DD126"/>
    <mergeCell ref="A127:AA127"/>
    <mergeCell ref="AB127:AG127"/>
    <mergeCell ref="AH127:BB127"/>
    <mergeCell ref="BC127:BX127"/>
    <mergeCell ref="BY127:CN127"/>
    <mergeCell ref="CO127:DD127"/>
    <mergeCell ref="A128:AA128"/>
    <mergeCell ref="AB128:AG128"/>
    <mergeCell ref="AH128:BB128"/>
    <mergeCell ref="BC128:BX128"/>
    <mergeCell ref="BY128:CN128"/>
    <mergeCell ref="CO128:DD128"/>
    <mergeCell ref="A218:AA218"/>
    <mergeCell ref="AB218:AG218"/>
    <mergeCell ref="AH218:BB218"/>
    <mergeCell ref="BC218:BX218"/>
    <mergeCell ref="BY218:CN218"/>
    <mergeCell ref="CO218:DD218"/>
    <mergeCell ref="A29:AA29"/>
    <mergeCell ref="AB29:AG29"/>
    <mergeCell ref="AH29:BB29"/>
    <mergeCell ref="BC29:BX29"/>
    <mergeCell ref="BY29:CN29"/>
    <mergeCell ref="CO29:DD29"/>
    <mergeCell ref="A156:AA156"/>
    <mergeCell ref="AB156:AG156"/>
    <mergeCell ref="AH156:BB156"/>
    <mergeCell ref="BC156:BX156"/>
    <mergeCell ref="BY156:CN156"/>
    <mergeCell ref="CO156:DD156"/>
  </mergeCells>
  <printOptions/>
  <pageMargins left="0.59" right="0.13" top="0.26" bottom="0.22" header="0.1968503937007874" footer="0.17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19"/>
  <sheetViews>
    <sheetView tabSelected="1" view="pageBreakPreview" zoomScaleSheetLayoutView="100" zoomScalePageLayoutView="0" workbookViewId="0" topLeftCell="A1">
      <selection activeCell="DX15" sqref="DX15"/>
    </sheetView>
  </sheetViews>
  <sheetFormatPr defaultColWidth="0.875" defaultRowHeight="12.75"/>
  <cols>
    <col min="1" max="25" width="0.875" style="1" customWidth="1"/>
    <col min="26" max="26" width="2.625" style="1" customWidth="1"/>
    <col min="27" max="52" width="0.875" style="1" customWidth="1"/>
    <col min="53" max="53" width="4.75390625" style="1" customWidth="1"/>
    <col min="54" max="107" width="0.875" style="1" customWidth="1"/>
    <col min="108" max="108" width="1.37890625" style="1" customWidth="1"/>
    <col min="109" max="16384" width="0.875" style="1" customWidth="1"/>
  </cols>
  <sheetData>
    <row r="1" ht="12">
      <c r="DD1" s="4" t="s">
        <v>27</v>
      </c>
    </row>
    <row r="2" spans="1:108" s="3" customFormat="1" ht="25.5" customHeight="1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</row>
    <row r="3" spans="1:108" s="18" customFormat="1" ht="56.25" customHeight="1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 t="s">
        <v>1</v>
      </c>
      <c r="AC3" s="83"/>
      <c r="AD3" s="83"/>
      <c r="AE3" s="83"/>
      <c r="AF3" s="83"/>
      <c r="AG3" s="83"/>
      <c r="AH3" s="83" t="s">
        <v>38</v>
      </c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 t="s">
        <v>32</v>
      </c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 t="s">
        <v>2</v>
      </c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 t="s">
        <v>3</v>
      </c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96"/>
    </row>
    <row r="4" spans="1:108" s="13" customFormat="1" ht="12" customHeight="1" thickBot="1">
      <c r="A4" s="84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>
        <v>2</v>
      </c>
      <c r="AC4" s="86"/>
      <c r="AD4" s="86"/>
      <c r="AE4" s="86"/>
      <c r="AF4" s="86"/>
      <c r="AG4" s="86"/>
      <c r="AH4" s="86">
        <v>3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>
        <v>4</v>
      </c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>
        <v>5</v>
      </c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>
        <v>6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97"/>
    </row>
    <row r="5" spans="1:108" s="17" customFormat="1" ht="23.25" customHeight="1">
      <c r="A5" s="156" t="s">
        <v>40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  <c r="AB5" s="90" t="s">
        <v>28</v>
      </c>
      <c r="AC5" s="91"/>
      <c r="AD5" s="91"/>
      <c r="AE5" s="91"/>
      <c r="AF5" s="91"/>
      <c r="AG5" s="91"/>
      <c r="AH5" s="91" t="s">
        <v>41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131">
        <f>BC6</f>
        <v>0</v>
      </c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131">
        <f>BY6</f>
        <v>-11712830.770000003</v>
      </c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3">
        <f>BC5-BY5</f>
        <v>11712830.770000003</v>
      </c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5"/>
    </row>
    <row r="6" spans="1:108" ht="13.5" customHeight="1">
      <c r="A6" s="162" t="s">
        <v>16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  <c r="AB6" s="158" t="s">
        <v>17</v>
      </c>
      <c r="AC6" s="152"/>
      <c r="AD6" s="152"/>
      <c r="AE6" s="152"/>
      <c r="AF6" s="152"/>
      <c r="AG6" s="153"/>
      <c r="AH6" s="151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3"/>
      <c r="BC6" s="145">
        <f>BC15+BC11</f>
        <v>0</v>
      </c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60"/>
      <c r="BY6" s="145">
        <f>BY15+BY11</f>
        <v>-11712830.770000003</v>
      </c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60"/>
      <c r="CO6" s="145">
        <f>BC6-BY6</f>
        <v>11712830.770000003</v>
      </c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</row>
    <row r="7" spans="1:108" ht="13.5" customHeight="1">
      <c r="A7" s="164" t="s">
        <v>70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5"/>
      <c r="AB7" s="159"/>
      <c r="AC7" s="115"/>
      <c r="AD7" s="115"/>
      <c r="AE7" s="115"/>
      <c r="AF7" s="115"/>
      <c r="AG7" s="155"/>
      <c r="AH7" s="154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55"/>
      <c r="BC7" s="148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61"/>
      <c r="BY7" s="148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61"/>
      <c r="CO7" s="148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50"/>
    </row>
    <row r="8" spans="1:108" ht="25.5" customHeight="1">
      <c r="A8" s="53" t="s">
        <v>75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B8" s="144" t="s">
        <v>18</v>
      </c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8">
        <v>0</v>
      </c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>
        <v>0</v>
      </c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138" t="s">
        <v>6</v>
      </c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9"/>
    </row>
    <row r="9" spans="1:108" ht="36.75" customHeight="1">
      <c r="A9" s="53" t="s">
        <v>71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4"/>
      <c r="AB9" s="144" t="s">
        <v>18</v>
      </c>
      <c r="AC9" s="57"/>
      <c r="AD9" s="57"/>
      <c r="AE9" s="57"/>
      <c r="AF9" s="57"/>
      <c r="AG9" s="57"/>
      <c r="AH9" s="57" t="s">
        <v>72</v>
      </c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8">
        <v>0</v>
      </c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>
        <v>0</v>
      </c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138" t="s">
        <v>6</v>
      </c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</row>
    <row r="10" spans="1:108" ht="36.75" customHeight="1">
      <c r="A10" s="53" t="s">
        <v>73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  <c r="AB10" s="144" t="s">
        <v>18</v>
      </c>
      <c r="AC10" s="57"/>
      <c r="AD10" s="57"/>
      <c r="AE10" s="57"/>
      <c r="AF10" s="57"/>
      <c r="AG10" s="57"/>
      <c r="AH10" s="57" t="s">
        <v>74</v>
      </c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8">
        <v>0</v>
      </c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>
        <v>0</v>
      </c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138" t="s">
        <v>6</v>
      </c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9"/>
    </row>
    <row r="11" spans="1:108" ht="24" customHeight="1">
      <c r="A11" s="44" t="s">
        <v>76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5"/>
      <c r="AB11" s="143" t="s">
        <v>18</v>
      </c>
      <c r="AC11" s="62"/>
      <c r="AD11" s="62"/>
      <c r="AE11" s="62"/>
      <c r="AF11" s="62"/>
      <c r="AG11" s="62"/>
      <c r="AH11" s="62" t="s">
        <v>77</v>
      </c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3">
        <f>BC12</f>
        <v>-67392300</v>
      </c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>
        <f>BY12</f>
        <v>-50577231.75</v>
      </c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138" t="s">
        <v>6</v>
      </c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</row>
    <row r="12" spans="1:108" ht="35.25" customHeight="1">
      <c r="A12" s="44" t="s">
        <v>80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  <c r="AB12" s="143" t="s">
        <v>18</v>
      </c>
      <c r="AC12" s="62"/>
      <c r="AD12" s="62"/>
      <c r="AE12" s="62"/>
      <c r="AF12" s="62"/>
      <c r="AG12" s="62"/>
      <c r="AH12" s="62" t="s">
        <v>78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3">
        <f>BC13</f>
        <v>-67392300</v>
      </c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>
        <f>BY13</f>
        <v>-50577231.75</v>
      </c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138" t="s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9"/>
    </row>
    <row r="13" spans="1:108" ht="39" customHeight="1">
      <c r="A13" s="44" t="s">
        <v>79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143" t="s">
        <v>18</v>
      </c>
      <c r="AC13" s="62"/>
      <c r="AD13" s="62"/>
      <c r="AE13" s="62"/>
      <c r="AF13" s="62"/>
      <c r="AG13" s="62"/>
      <c r="AH13" s="62" t="s">
        <v>81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3">
        <f>BC14</f>
        <v>-67392300</v>
      </c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>
        <f>BY14</f>
        <v>-50577231.75</v>
      </c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138" t="s">
        <v>6</v>
      </c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9"/>
    </row>
    <row r="14" spans="1:108" ht="72.75" customHeight="1">
      <c r="A14" s="53" t="s">
        <v>83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144" t="s">
        <v>18</v>
      </c>
      <c r="AC14" s="57"/>
      <c r="AD14" s="57"/>
      <c r="AE14" s="57"/>
      <c r="AF14" s="57"/>
      <c r="AG14" s="57"/>
      <c r="AH14" s="57" t="s">
        <v>82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8">
        <v>-67392300</v>
      </c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>
        <v>-50577231.75</v>
      </c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138" t="s">
        <v>6</v>
      </c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9"/>
    </row>
    <row r="15" spans="1:108" s="17" customFormat="1" ht="23.25" customHeight="1">
      <c r="A15" s="166" t="s">
        <v>43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7"/>
      <c r="AB15" s="144" t="s">
        <v>19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8">
        <f>BC16</f>
        <v>67392300</v>
      </c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>
        <f>BY16</f>
        <v>38864400.98</v>
      </c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138" t="s">
        <v>6</v>
      </c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9"/>
    </row>
    <row r="16" spans="1:108" s="17" customFormat="1" ht="23.25" customHeight="1">
      <c r="A16" s="44" t="s">
        <v>84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143" t="s">
        <v>19</v>
      </c>
      <c r="AC16" s="62"/>
      <c r="AD16" s="62"/>
      <c r="AE16" s="62"/>
      <c r="AF16" s="62"/>
      <c r="AG16" s="62"/>
      <c r="AH16" s="62" t="s">
        <v>85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>
        <f>BC17</f>
        <v>67392300</v>
      </c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>
        <f>BY17</f>
        <v>38864400.98</v>
      </c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138" t="s">
        <v>6</v>
      </c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9"/>
    </row>
    <row r="17" spans="1:108" s="17" customFormat="1" ht="23.25" customHeight="1">
      <c r="A17" s="44" t="s">
        <v>86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  <c r="AB17" s="143" t="s">
        <v>19</v>
      </c>
      <c r="AC17" s="62"/>
      <c r="AD17" s="62"/>
      <c r="AE17" s="62"/>
      <c r="AF17" s="62"/>
      <c r="AG17" s="62"/>
      <c r="AH17" s="62" t="s">
        <v>87</v>
      </c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>
        <f>BC18</f>
        <v>67392300</v>
      </c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>
        <f>BY18</f>
        <v>38864400.98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138" t="s">
        <v>6</v>
      </c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9"/>
    </row>
    <row r="18" spans="1:108" s="17" customFormat="1" ht="23.25" customHeight="1">
      <c r="A18" s="44" t="s">
        <v>88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5"/>
      <c r="AB18" s="143" t="s">
        <v>19</v>
      </c>
      <c r="AC18" s="62"/>
      <c r="AD18" s="62"/>
      <c r="AE18" s="62"/>
      <c r="AF18" s="62"/>
      <c r="AG18" s="62"/>
      <c r="AH18" s="62" t="s">
        <v>89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3">
        <v>67392300</v>
      </c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>
        <f>BY19</f>
        <v>38864400.98</v>
      </c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138" t="s">
        <v>6</v>
      </c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9"/>
    </row>
    <row r="19" spans="1:108" ht="72" customHeight="1" thickBot="1">
      <c r="A19" s="53" t="s">
        <v>90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4"/>
      <c r="AB19" s="142" t="s">
        <v>19</v>
      </c>
      <c r="AC19" s="65"/>
      <c r="AD19" s="65"/>
      <c r="AE19" s="65"/>
      <c r="AF19" s="65"/>
      <c r="AG19" s="65"/>
      <c r="AH19" s="57" t="s">
        <v>91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68">
        <v>67392300</v>
      </c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>
        <v>38864400.98</v>
      </c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140" t="s">
        <v>6</v>
      </c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1"/>
    </row>
    <row r="20" ht="3" customHeight="1"/>
  </sheetData>
  <sheetProtection/>
  <mergeCells count="98">
    <mergeCell ref="A19:AA19"/>
    <mergeCell ref="A15:AA15"/>
    <mergeCell ref="AH18:BB18"/>
    <mergeCell ref="BC18:BX18"/>
    <mergeCell ref="A16:AA16"/>
    <mergeCell ref="A17:AA17"/>
    <mergeCell ref="A18:AA18"/>
    <mergeCell ref="AB15:AG15"/>
    <mergeCell ref="AH15:BB15"/>
    <mergeCell ref="AB18:AG18"/>
    <mergeCell ref="A14:AA14"/>
    <mergeCell ref="A6:AA6"/>
    <mergeCell ref="A7:AA7"/>
    <mergeCell ref="A8:AA8"/>
    <mergeCell ref="A9:AA9"/>
    <mergeCell ref="AB16:AG16"/>
    <mergeCell ref="AH16:BB16"/>
    <mergeCell ref="BC16:BX16"/>
    <mergeCell ref="BY16:CN16"/>
    <mergeCell ref="CO16:DD16"/>
    <mergeCell ref="CO17:DD17"/>
    <mergeCell ref="AB17:AG17"/>
    <mergeCell ref="BY17:CN17"/>
    <mergeCell ref="BY8:CN8"/>
    <mergeCell ref="BY10:CN10"/>
    <mergeCell ref="A10:AA10"/>
    <mergeCell ref="A11:AA11"/>
    <mergeCell ref="A12:AA12"/>
    <mergeCell ref="A13:AA13"/>
    <mergeCell ref="AB9:AG9"/>
    <mergeCell ref="AB10:AG10"/>
    <mergeCell ref="AH10:BB10"/>
    <mergeCell ref="BC10:BX10"/>
    <mergeCell ref="BC4:BX4"/>
    <mergeCell ref="BY4:CN4"/>
    <mergeCell ref="CO4:DD4"/>
    <mergeCell ref="BC3:BX3"/>
    <mergeCell ref="CO5:DD5"/>
    <mergeCell ref="BC5:BX5"/>
    <mergeCell ref="BY5:CN5"/>
    <mergeCell ref="A3:AA3"/>
    <mergeCell ref="A4:AA4"/>
    <mergeCell ref="A5:AA5"/>
    <mergeCell ref="CO8:DD8"/>
    <mergeCell ref="AB6:AG7"/>
    <mergeCell ref="AB8:AG8"/>
    <mergeCell ref="AH8:BB8"/>
    <mergeCell ref="BC8:BX8"/>
    <mergeCell ref="BC6:BX7"/>
    <mergeCell ref="BY6:CN7"/>
    <mergeCell ref="CO6:DD7"/>
    <mergeCell ref="AB3:AG3"/>
    <mergeCell ref="AB4:AG4"/>
    <mergeCell ref="AB5:AG5"/>
    <mergeCell ref="AH3:BB3"/>
    <mergeCell ref="AH4:BB4"/>
    <mergeCell ref="AH5:BB5"/>
    <mergeCell ref="BY3:CN3"/>
    <mergeCell ref="CO3:DD3"/>
    <mergeCell ref="AH6:BB7"/>
    <mergeCell ref="AH11:BB11"/>
    <mergeCell ref="BY9:CN9"/>
    <mergeCell ref="CO9:DD9"/>
    <mergeCell ref="AH9:BB9"/>
    <mergeCell ref="BC9:BX9"/>
    <mergeCell ref="AH12:BB12"/>
    <mergeCell ref="BC12:BX12"/>
    <mergeCell ref="BC11:BX11"/>
    <mergeCell ref="BC14:BX14"/>
    <mergeCell ref="AB13:AG13"/>
    <mergeCell ref="AH13:BB13"/>
    <mergeCell ref="BC13:BX13"/>
    <mergeCell ref="CO10:DD10"/>
    <mergeCell ref="CO11:DD11"/>
    <mergeCell ref="BY12:CN12"/>
    <mergeCell ref="CO12:DD12"/>
    <mergeCell ref="CO13:DD13"/>
    <mergeCell ref="AB11:AG11"/>
    <mergeCell ref="CO15:DD15"/>
    <mergeCell ref="AH17:BB17"/>
    <mergeCell ref="BC17:BX17"/>
    <mergeCell ref="BY13:CN13"/>
    <mergeCell ref="BY11:CN11"/>
    <mergeCell ref="AB12:AG12"/>
    <mergeCell ref="CO14:DD14"/>
    <mergeCell ref="BY14:CN14"/>
    <mergeCell ref="AB14:AG14"/>
    <mergeCell ref="AH14:BB14"/>
    <mergeCell ref="BY18:CN18"/>
    <mergeCell ref="CO18:DD18"/>
    <mergeCell ref="A2:DD2"/>
    <mergeCell ref="BY19:CN19"/>
    <mergeCell ref="CO19:DD19"/>
    <mergeCell ref="AB19:AG19"/>
    <mergeCell ref="AH19:BB19"/>
    <mergeCell ref="BC19:BX19"/>
    <mergeCell ref="BC15:BX15"/>
    <mergeCell ref="BY15:CN15"/>
  </mergeCells>
  <printOptions/>
  <pageMargins left="0.58" right="0.1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2022-10-11T06:21:24Z</cp:lastPrinted>
  <dcterms:created xsi:type="dcterms:W3CDTF">2007-09-21T13:36:41Z</dcterms:created>
  <dcterms:modified xsi:type="dcterms:W3CDTF">2022-10-11T06:22:29Z</dcterms:modified>
  <cp:category/>
  <cp:version/>
  <cp:contentType/>
  <cp:contentStatus/>
</cp:coreProperties>
</file>