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1340" windowHeight="6765" firstSheet="1" activeTab="3"/>
  </bookViews>
  <sheets>
    <sheet name="Доходы" sheetId="1" state="hidden" r:id="rId1"/>
    <sheet name="прил 1" sheetId="2" r:id="rId2"/>
    <sheet name="прил 2" sheetId="3" r:id="rId3"/>
    <sheet name="прил 3" sheetId="4" r:id="rId4"/>
    <sheet name="прил 4" sheetId="5" r:id="rId5"/>
    <sheet name="Прил 2 стар" sheetId="6" state="hidden" r:id="rId6"/>
    <sheet name="Лист2" sheetId="7" state="hidden" r:id="rId7"/>
    <sheet name="Бюдж. роспись" sheetId="8" state="hidden" r:id="rId8"/>
    <sheet name="прил5" sheetId="9" r:id="rId9"/>
    <sheet name="прил6" sheetId="10" r:id="rId10"/>
    <sheet name="Лист1" sheetId="11" state="hidden" r:id="rId11"/>
    <sheet name="Источники" sheetId="12" state="hidden" r:id="rId12"/>
    <sheet name="Обоснование" sheetId="13" state="hidden" r:id="rId13"/>
  </sheets>
  <definedNames>
    <definedName name="_xlnm.Print_Area" localSheetId="11">'Источники'!$A$1:$D$22</definedName>
    <definedName name="_xlnm.Print_Area" localSheetId="6">'Лист2'!$A$1:$K$235</definedName>
    <definedName name="_xlnm.Print_Area" localSheetId="3">'прил 3'!$A$1:$H$166</definedName>
  </definedNames>
  <calcPr fullCalcOnLoad="1"/>
</workbook>
</file>

<file path=xl/sharedStrings.xml><?xml version="1.0" encoding="utf-8"?>
<sst xmlns="http://schemas.openxmlformats.org/spreadsheetml/2006/main" count="3381" uniqueCount="833">
  <si>
    <t>Жилищно-коммунальное хозяйство</t>
  </si>
  <si>
    <t>Приложение  1</t>
  </si>
  <si>
    <t>ДОХОДЫ МЕСТНОГО БЮДЖЕТА</t>
  </si>
  <si>
    <t>№ п/п</t>
  </si>
  <si>
    <t>Сумма</t>
  </si>
  <si>
    <t>(тыс. руб.)</t>
  </si>
  <si>
    <t>НАЛОГОВЫЕ И НЕНАЛОГОВЫЕ ДОХОДЫ</t>
  </si>
  <si>
    <t>1.</t>
  </si>
  <si>
    <t>НАЛОГИ НА СОВОКУПНЫЙ ДОХОД</t>
  </si>
  <si>
    <t>1.1</t>
  </si>
  <si>
    <t>Налог, взымаемый всвязи с применением упрощенной системы налогооблажения</t>
  </si>
  <si>
    <t>1.1.1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</si>
  <si>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</t>
    </r>
  </si>
  <si>
    <t>1.1.2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</si>
  <si>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доходы, уменьшенные на величину расходов</t>
    </r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</si>
  <si>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</si>
  <si>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</si>
  <si>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</si>
  <si>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</si>
  <si>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</si>
  <si>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</si>
  <si>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2.1.1</t>
  </si>
  <si>
    <t>Налог на имущество физических лиц, взимаемый по ставкам, применяемым к объектам налогооблажения, расположенным в границах внутригородских муниципальных образований городов федерального значения Москвы и Санкт-Петербурга</t>
  </si>
  <si>
    <t>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</si>
  <si>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</si>
  <si>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 за земльные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</si>
  <si>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</si>
  <si>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</si>
  <si>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</si>
  <si>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</si>
  <si>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</si>
  <si>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</si>
  <si>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</si>
  <si>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4.4.1.1</t>
  </si>
  <si>
    <t>Штрафы за административные правонарушения в сфере благоустройства, предусмотренные Законом СПб "Об административных правонарушениях в сфере благоустройства в Санкт-Петербурге"</t>
  </si>
  <si>
    <t>4.4.1.2</t>
  </si>
  <si>
    <t>5</t>
  </si>
  <si>
    <t xml:space="preserve">БЕЗВОЗМЕЗДНЫЕ ПОСТУПЛЕНИЯ </t>
  </si>
  <si>
    <t>5.1</t>
  </si>
  <si>
    <t>Безвозмезднве поступления от других бюджетов бюджетной системы Российской Федерации</t>
  </si>
  <si>
    <t>5.1.1</t>
  </si>
  <si>
    <t>Дотации бюджетам субъектов Российской Федерации и муниципальных образований</t>
  </si>
  <si>
    <t>5.1.1.1</t>
  </si>
  <si>
    <t>Дотации на выравнивание бюджетной обеспеченности</t>
  </si>
  <si>
    <t>5.1.1.1.1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</si>
  <si>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</si>
  <si>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5.2</t>
  </si>
  <si>
    <t xml:space="preserve">Субвенции бюджетам субъектов Российской Федерации и муниципальных образований </t>
  </si>
  <si>
    <t>5.2.1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</si>
  <si>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</si>
  <si>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Москвы и Санкт 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</si>
  <si>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  Санкт Петербурга на выполнение  отдельных государственных полномочий Санкт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</si>
  <si>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 Петербурга на выполнение отдельного государственного полномочия Санкт Петербурга по определению должностных лиц, уполномоченных составлять протоколы об административных правонарушениях, и составлению прооколов об административных правонарушениях</t>
  </si>
  <si>
    <t>Субвенции бюджетам муниципальных образованиий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</si>
  <si>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городов федерального значения Москвы и Санкт- Петербурга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</si>
  <si>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Санкт Петербурга на содержание ребенка в семье опекуна и приемной семье</t>
  </si>
  <si>
    <t>6</t>
  </si>
  <si>
    <t>6.1</t>
  </si>
  <si>
    <r>
      <t>Приложение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3</t>
    </r>
  </si>
  <si>
    <t>Приложение  2</t>
  </si>
  <si>
    <t xml:space="preserve">      №                п/п</t>
  </si>
  <si>
    <t>Наименование статей</t>
  </si>
  <si>
    <t>Код главного распор. бюдж.ср.</t>
  </si>
  <si>
    <t>Код раздела и подраз-дела</t>
  </si>
  <si>
    <t>Код целевой статьи</t>
  </si>
  <si>
    <t>Код вида расходов</t>
  </si>
  <si>
    <t>Код экономической статьи</t>
  </si>
  <si>
    <t>Запланировано в бюджете на год</t>
  </si>
  <si>
    <t>ОБЩЕГОСУДАРСТВЕННЫЕ  ВОПРОСЫ</t>
  </si>
  <si>
    <t>0100</t>
  </si>
  <si>
    <t>МУНИЦИПАЛЬНЫЙ СОВЕТ МУНИЦИПАЛЬНОГО ОБРАЗОВАНИЯ ПОСЕЛОК БЕЛООСТРОВ</t>
  </si>
  <si>
    <t>Функционирование высшего должностного лица субъекта РФ и органа местного самоуправления</t>
  </si>
  <si>
    <t>0102</t>
  </si>
  <si>
    <t>1.1.1.1</t>
  </si>
  <si>
    <t>002 01 00</t>
  </si>
  <si>
    <t>1.1.1.1.1</t>
  </si>
  <si>
    <t>1.1.1.1.1.1</t>
  </si>
  <si>
    <t>Оплата труда и начисление на з/пл</t>
  </si>
  <si>
    <t>1.1.1.1.1.1.1</t>
  </si>
  <si>
    <t>Заработная плата</t>
  </si>
  <si>
    <t>1.1.1.1.1.1.2</t>
  </si>
  <si>
    <t xml:space="preserve">Начисления на оплату труда 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</si>
  <si>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</si>
  <si>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</si>
  <si>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1.1.2.1</t>
  </si>
  <si>
    <t>002 03 02</t>
  </si>
  <si>
    <t>1.1.2.1.1</t>
  </si>
  <si>
    <t>1.1.2.1.1.1</t>
  </si>
  <si>
    <t>1.1.2.1.1.1.1</t>
  </si>
  <si>
    <t xml:space="preserve">Прочие выплаты </t>
  </si>
  <si>
    <t>1.1.2.2</t>
  </si>
  <si>
    <t>Аппарат представительного органа муниципального образования</t>
  </si>
  <si>
    <t>002 04 00</t>
  </si>
  <si>
    <t>1.1.2.2.1</t>
  </si>
  <si>
    <t>1.1.2.2.1.1</t>
  </si>
  <si>
    <t>1.1.2.2.1.1.1</t>
  </si>
  <si>
    <t>1.1.2.2.1.1.2</t>
  </si>
  <si>
    <t>Приобретение услуг</t>
  </si>
  <si>
    <t>Услуги связи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</si>
  <si>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</si>
  <si>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</si>
  <si>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</si>
  <si>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</si>
  <si>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</si>
  <si>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</si>
  <si>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МЕСТНАЯ АДМИНИСТРАЦИЯ МУНИЦИПАЛЬНОГО ОБРАЗОВАНИЯ ПОСЕЛОК БЕЛООСТРОВ</t>
  </si>
  <si>
    <t>1.2.1</t>
  </si>
  <si>
    <t>0104</t>
  </si>
  <si>
    <t>1.2.1.1</t>
  </si>
  <si>
    <t>Глава Местной администрации</t>
  </si>
  <si>
    <t>002 05 00</t>
  </si>
  <si>
    <t>1.2.1.1.1</t>
  </si>
  <si>
    <t>1.2.2</t>
  </si>
  <si>
    <t>Коммунальные услуги</t>
  </si>
  <si>
    <t>Арендная плата за пользованием имуществом</t>
  </si>
  <si>
    <t>1.2.3</t>
  </si>
  <si>
    <t>Организация и осуществление деятельности по опеке и попечительству</t>
  </si>
  <si>
    <t>002 06 02</t>
  </si>
  <si>
    <t>1.2.3.1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</si>
  <si>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</si>
  <si>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</si>
  <si>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админимтративных правонарушениях, и составление протоколов об админимтративных правонарушениях</t>
  </si>
  <si>
    <t>002 06 03</t>
  </si>
  <si>
    <t>Резервные фонды</t>
  </si>
  <si>
    <t>1.3.1.1</t>
  </si>
  <si>
    <t>070 01 00</t>
  </si>
  <si>
    <t>1.3.1.1.1</t>
  </si>
  <si>
    <t>Резервный фонд местной администрации</t>
  </si>
  <si>
    <t>1.4</t>
  </si>
  <si>
    <t>Другие общегосударственные вопросы</t>
  </si>
  <si>
    <t>1.4.1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</si>
  <si>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</si>
  <si>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</si>
  <si>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1.4.1.1</t>
  </si>
  <si>
    <t xml:space="preserve">Осуществление  в порядке и формах, установленных законом Санкт -Петербурга, поддержки  деятельности граждан,общественных объединений, участвующих в охране общественного порядка на территории МО </t>
  </si>
  <si>
    <t>092 01 00</t>
  </si>
  <si>
    <t>НАЦИОНАЛЬНАЯ  БЕЗОПАСНОСТЬ И ПРАВООХРАНИТЕЛЬНАЯ ДЕЯТЕЛЬНОСТЬ</t>
  </si>
  <si>
    <t>0300</t>
  </si>
  <si>
    <t>0309</t>
  </si>
  <si>
    <t>219 01 00</t>
  </si>
  <si>
    <t>2.1.1.1</t>
  </si>
  <si>
    <t>2.1.1.1.2</t>
  </si>
  <si>
    <t>2.1.2</t>
  </si>
  <si>
    <t>Проведение и подготовки обучения неработающего населения способам защиты и действиям в чрезвычайных ситуациях</t>
  </si>
  <si>
    <t>219 03 00</t>
  </si>
  <si>
    <t>2.1.2.1</t>
  </si>
  <si>
    <t>2.1.2.1.1</t>
  </si>
  <si>
    <t>3.1</t>
  </si>
  <si>
    <t>Дорожное хозяйство</t>
  </si>
  <si>
    <t>Текущий ремонт и содержание дорог, расположенных в пределах границ муниципального образования</t>
  </si>
  <si>
    <t>315 01 00</t>
  </si>
  <si>
    <t>ЖИЛИЩНО-КОММУНАЛЬНОЕ ХОЗЯЙСТВО</t>
  </si>
  <si>
    <t>0500</t>
  </si>
  <si>
    <t>4.1</t>
  </si>
  <si>
    <t>4.1.1</t>
  </si>
  <si>
    <t>4.1.1.1</t>
  </si>
  <si>
    <t>4.1.1.1.1</t>
  </si>
  <si>
    <t>4.3</t>
  </si>
  <si>
    <t>Благоустройство</t>
  </si>
  <si>
    <t>0503</t>
  </si>
  <si>
    <t>600 01 00</t>
  </si>
  <si>
    <t>600 01 03</t>
  </si>
  <si>
    <t>600 02 00</t>
  </si>
  <si>
    <t>Ликвидация несанкционированных свалок бытовых отходов и мусора</t>
  </si>
  <si>
    <t>Озеленение территорий муниципального образования</t>
  </si>
  <si>
    <t>600 03 00</t>
  </si>
  <si>
    <t>600 04 00</t>
  </si>
  <si>
    <t>Выполнение оформления к праздничным мероприятиям на территории муниципального образования</t>
  </si>
  <si>
    <t>600 04 02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</si>
  <si>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</si>
  <si>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</si>
  <si>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</si>
  <si>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</si>
  <si>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</si>
  <si>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</si>
  <si>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</si>
  <si>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</si>
  <si>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0800</t>
  </si>
  <si>
    <t>Культура</t>
  </si>
  <si>
    <t>0801</t>
  </si>
  <si>
    <t>6.1.1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</si>
  <si>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</si>
  <si>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</si>
  <si>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6.1.1.1</t>
  </si>
  <si>
    <t>6.1.1.1.1</t>
  </si>
  <si>
    <t>6.2</t>
  </si>
  <si>
    <t>Периодическая печать и издательства</t>
  </si>
  <si>
    <t>6.2.1</t>
  </si>
  <si>
    <t>Периодические издания, учрежденные исполнительными органами местного самоуправления</t>
  </si>
  <si>
    <t>457 02 00</t>
  </si>
  <si>
    <t>6.2.1.1</t>
  </si>
  <si>
    <t>6.2.1.1.1</t>
  </si>
  <si>
    <t>7</t>
  </si>
  <si>
    <t>7.1</t>
  </si>
  <si>
    <t>7.1.1</t>
  </si>
  <si>
    <t>Создание условий для развития на территориии МО массовой физической культуры и спорта</t>
  </si>
  <si>
    <t>7.1.1.1</t>
  </si>
  <si>
    <t>7.1.1.1.1</t>
  </si>
  <si>
    <t>7.1.1.1.2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</si>
  <si>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</si>
  <si>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</si>
  <si>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</si>
  <si>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</si>
  <si>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семье, а также оплата труда приемного родителя</t>
  </si>
  <si>
    <t>Пособия по социальной помощи населению</t>
  </si>
  <si>
    <t>ИТОГО РАСХОДОВ</t>
  </si>
  <si>
    <t>Приложение 5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</si>
  <si>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</si>
  <si>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</si>
  <si>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</si>
  <si>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</si>
  <si>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</si>
  <si>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</si>
  <si>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</si>
  <si>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</si>
  <si>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Уменьшение  прочих остатков денежных средств бюджетов внутригородских муниципальных образований Санкт-Петербурга</t>
  </si>
  <si>
    <t>Наименование источника доходов</t>
  </si>
  <si>
    <t xml:space="preserve">Код </t>
  </si>
  <si>
    <t xml:space="preserve">                                            "О бюджете муниципального образования поселок Белоостров на 2011 год"</t>
  </si>
  <si>
    <t>182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</si>
  <si>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</si>
  <si>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</si>
  <si>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</si>
  <si>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</si>
  <si>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</si>
  <si>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</si>
  <si>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</si>
  <si>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1 06  01010 03 0000 110</t>
  </si>
  <si>
    <t>830</t>
  </si>
  <si>
    <t xml:space="preserve"> 1 11 00000 00 0000 000</t>
  </si>
  <si>
    <t>1 11 05010 02 0000 120</t>
  </si>
  <si>
    <t>000</t>
  </si>
  <si>
    <t>855</t>
  </si>
  <si>
    <t>884</t>
  </si>
  <si>
    <t xml:space="preserve"> 1 16 00000 00 0000 000</t>
  </si>
  <si>
    <t xml:space="preserve"> 1 16 06000 01 0000 140</t>
  </si>
  <si>
    <t xml:space="preserve"> 1 16 18000 00 0000 140</t>
  </si>
  <si>
    <t xml:space="preserve"> 1 16 23000 00 0000 140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</si>
  <si>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</si>
  <si>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</si>
  <si>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</si>
  <si>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</si>
  <si>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</si>
  <si>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</si>
  <si>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</si>
  <si>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</si>
  <si>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2 02 01001 03 0000 151</t>
  </si>
  <si>
    <t xml:space="preserve"> 2 02 03000 00 0000 151</t>
  </si>
  <si>
    <t xml:space="preserve"> 2 02 03024 00 0000 151</t>
  </si>
  <si>
    <t xml:space="preserve"> 2 02 03024 03 0000 151</t>
  </si>
  <si>
    <t xml:space="preserve"> 2 02 03024 03 0100 151</t>
  </si>
  <si>
    <t xml:space="preserve"> 2 02 03024 03 0200 151</t>
  </si>
  <si>
    <t xml:space="preserve"> 2 02 03027 00 0000 151</t>
  </si>
  <si>
    <t xml:space="preserve"> 2 02 03027 03 0000 151</t>
  </si>
  <si>
    <t xml:space="preserve"> 2 02 03027 03 0100 151</t>
  </si>
  <si>
    <t>ИТОГО</t>
  </si>
  <si>
    <r>
      <t xml:space="preserve">МУНИЦИПАЛЬНОГО ОБРАЗОВАНИЯ </t>
    </r>
    <r>
      <rPr>
        <b/>
        <sz val="12"/>
        <rFont val="Times New Roman"/>
        <family val="1"/>
      </rPr>
      <t>ПОСЕЛОК БЕЛООСТРОВ</t>
    </r>
    <r>
      <rPr>
        <b/>
        <sz val="11"/>
        <rFont val="Times New Roman"/>
        <family val="1"/>
      </rPr>
      <t xml:space="preserve"> НА 2011 ГОД</t>
    </r>
  </si>
  <si>
    <t xml:space="preserve"> 2 02 03024 03 0300 151</t>
  </si>
  <si>
    <t xml:space="preserve">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</si>
  <si>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</si>
  <si>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</si>
  <si>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4.2</t>
  </si>
  <si>
    <t>4.4</t>
  </si>
  <si>
    <t>4.4.1</t>
  </si>
  <si>
    <t>315 00 00</t>
  </si>
  <si>
    <t>600 01 01</t>
  </si>
  <si>
    <t>600 01 04</t>
  </si>
  <si>
    <t>Уборка территорий, водных акваторий, тупиков и проездов</t>
  </si>
  <si>
    <t>600 02 03</t>
  </si>
  <si>
    <t>520 13 00</t>
  </si>
  <si>
    <t>600 04 01</t>
  </si>
  <si>
    <t>Установка, содержание и ремонт ограждений газонов</t>
  </si>
  <si>
    <t>Другие  вопросы в области национальной безопасности и правоохранительной деятельности</t>
  </si>
  <si>
    <t>0314</t>
  </si>
  <si>
    <t>795 02 00</t>
  </si>
  <si>
    <t>600 02 05</t>
  </si>
  <si>
    <t>Организация и осуществление, в соответствии с адресными програмами, утвержденными администрациями районов Санкт-Петербурга, уборки и санитарной очистки территорийй, за исключением земельных участков, обеспечение уборки и санитарной очистки которых осуществляется гражданскими и юридическими лицами либо отнесено к полномочиям исполнительных органов государственной власти Санкт-Петербурга</t>
  </si>
  <si>
    <t>117 05030 03 0000 180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</si>
  <si>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</si>
  <si>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1 17 00000 00 0000 000</t>
  </si>
  <si>
    <t xml:space="preserve"> 1 17 01000 00 0000 180</t>
  </si>
  <si>
    <t>6.2.1.1.2</t>
  </si>
  <si>
    <t>ПРОЧИЕ НЕНАЛОГОВЫЕ ПОСТУПЛЕНИЯ</t>
  </si>
  <si>
    <t>Невыясненные поступления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</si>
  <si>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</si>
  <si>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</si>
  <si>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Прочие неналоговые доходы </t>
  </si>
  <si>
    <t xml:space="preserve"> 1 17 05000 00 0000 180</t>
  </si>
  <si>
    <t>6.2.1.1.3</t>
  </si>
  <si>
    <t>6.2.2</t>
  </si>
  <si>
    <t>6.2.2.1</t>
  </si>
  <si>
    <t>6.2.2.1.1</t>
  </si>
  <si>
    <t>6.2.2.1.2</t>
  </si>
  <si>
    <t>Штрафы за нарушение правил торговли, предусмотренные Законом Санкт-Петербурга "Об административныой ответственности за продажу товаров в неустановленных местах"</t>
  </si>
  <si>
    <t>1.2.2.1</t>
  </si>
  <si>
    <t>2.2</t>
  </si>
  <si>
    <t>2.2.1</t>
  </si>
  <si>
    <t>2.2.1.1</t>
  </si>
  <si>
    <t xml:space="preserve">Наименование </t>
  </si>
  <si>
    <t xml:space="preserve"> (тыс. руб.)</t>
  </si>
  <si>
    <t xml:space="preserve">Сумма      </t>
  </si>
  <si>
    <t xml:space="preserve"> 01 05 02 01 00 0000 510</t>
  </si>
  <si>
    <t xml:space="preserve"> 01 05 02 01 03 0000 510</t>
  </si>
  <si>
    <t>01 00 00 00 00 0000 000</t>
  </si>
  <si>
    <t>ИСТОЧНИКИ ВНУТРЕННЕГО ФИНАНСИРОВАНИЯ ДЕФИЦИТА БЮДЖЕТА</t>
  </si>
  <si>
    <t>Источники финансирования дефицита бюджета муниципального образования поселок Белоостров на 2011 год</t>
  </si>
  <si>
    <t>01 05 00 00 00 0000 500</t>
  </si>
  <si>
    <t>01 05 00 00 00 0000 000</t>
  </si>
  <si>
    <t>01 05 02 00 00 0000 500</t>
  </si>
  <si>
    <t>01 05 00 00 00 0000 600</t>
  </si>
  <si>
    <t>01 05 02 00 00 0000 600</t>
  </si>
  <si>
    <t>01 05 02 01 00 0000 610</t>
  </si>
  <si>
    <t>01 05 02 01 03 0000 610</t>
  </si>
  <si>
    <t>ВСЕГО ИСТОЧНИКОВ ФИНАНСИРОВАНИЯ ДЕФИЦИТА БЮДЖЕТА</t>
  </si>
  <si>
    <t>"О бюджете муниципального образоввния поселок Белоостров на 2011 год"</t>
  </si>
  <si>
    <t>2.1.1.1.1</t>
  </si>
  <si>
    <t>3.1.1</t>
  </si>
  <si>
    <t>3.1.1.1</t>
  </si>
  <si>
    <t>3.1.1.1.1</t>
  </si>
  <si>
    <t>3.1.1.1.1.1</t>
  </si>
  <si>
    <t>4.1.1.1.1.1</t>
  </si>
  <si>
    <t xml:space="preserve">                        к Решению МС МО пос. Белоостров</t>
  </si>
  <si>
    <t>к  Решению МС МО пос. Белоостров</t>
  </si>
  <si>
    <t>1200</t>
  </si>
  <si>
    <t>1202</t>
  </si>
  <si>
    <t>1105</t>
  </si>
  <si>
    <t>ФИЗИЧЕСКАЯ КУЛЬТУРА И СПОРТ</t>
  </si>
  <si>
    <t>1100</t>
  </si>
  <si>
    <t xml:space="preserve">Другие вопросы в области физической культуры и спорта </t>
  </si>
  <si>
    <t xml:space="preserve">КУЛЬТУРА, КИНЕМАТОГРАФИЯ </t>
  </si>
  <si>
    <t>0111</t>
  </si>
  <si>
    <t>0113</t>
  </si>
  <si>
    <t>8</t>
  </si>
  <si>
    <t>8.1</t>
  </si>
  <si>
    <t>8.1.1</t>
  </si>
  <si>
    <t>8.1.1.1</t>
  </si>
  <si>
    <t>СРЕДСТВА МАССОВОЙ ИНФОРМАЦИИ</t>
  </si>
  <si>
    <t>6.1.1.1.2.1</t>
  </si>
  <si>
    <t>Защита населения и территорий от последствии от  чрезвычайных ситуаций природного и техногенного характера, гражданская оборона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</si>
  <si>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</si>
  <si>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</si>
  <si>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</si>
  <si>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НАЦИОНАЛЬНАЯ ЭКОНОМИКА</t>
  </si>
  <si>
    <t>0400</t>
  </si>
  <si>
    <t>Дорожное хозяйство (дорожные фонды)</t>
  </si>
  <si>
    <t>0409</t>
  </si>
  <si>
    <t>4.1.1.2</t>
  </si>
  <si>
    <t>4.1.1.2.1</t>
  </si>
  <si>
    <t>4.1.1.2.1.1</t>
  </si>
  <si>
    <t>4.1.1.3</t>
  </si>
  <si>
    <t>4.1.2</t>
  </si>
  <si>
    <t>4.1.1.3.1</t>
  </si>
  <si>
    <t>4.1.1.3.1.1</t>
  </si>
  <si>
    <t>4.1.1.3.1.2</t>
  </si>
  <si>
    <t>4.1.1.3.1.2.1</t>
  </si>
  <si>
    <t>4.1.2.1</t>
  </si>
  <si>
    <t>4.1.2.1.1</t>
  </si>
  <si>
    <t>4.1.2.2</t>
  </si>
  <si>
    <t>4.1.2.2.1</t>
  </si>
  <si>
    <t>4.1.2.2.1.1</t>
  </si>
  <si>
    <t>4.1.2.2.1.2</t>
  </si>
  <si>
    <t>4.1.2.2.1.2.1</t>
  </si>
  <si>
    <t>4.1.3</t>
  </si>
  <si>
    <t>4.1.2.3</t>
  </si>
  <si>
    <t>4.1.2.3.1</t>
  </si>
  <si>
    <t>4.1.2.3.1.1</t>
  </si>
  <si>
    <t>4.1.3.1</t>
  </si>
  <si>
    <t>4.1.3.1.1.1</t>
  </si>
  <si>
    <t>4.1.3.1.1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</si>
  <si>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</si>
  <si>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</si>
  <si>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</si>
  <si>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</si>
  <si>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</si>
  <si>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</si>
  <si>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</si>
  <si>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7.1.1.1.1.1</t>
  </si>
  <si>
    <t>7.1.1.1.1.2</t>
  </si>
  <si>
    <t>7.1.2</t>
  </si>
  <si>
    <t>7.1.2.1</t>
  </si>
  <si>
    <t>7.1.2.1.1</t>
  </si>
  <si>
    <t>7.1.2.1.2</t>
  </si>
  <si>
    <t>8.1.1.1.1</t>
  </si>
  <si>
    <t>8.1.1.1.2</t>
  </si>
  <si>
    <t>9</t>
  </si>
  <si>
    <t>9.1</t>
  </si>
  <si>
    <t>9.2.1</t>
  </si>
  <si>
    <t>9.2.1.1</t>
  </si>
  <si>
    <t>9.2.1.1.1</t>
  </si>
  <si>
    <t>9.1.1</t>
  </si>
  <si>
    <t>9.1.1.1</t>
  </si>
  <si>
    <t>ФУНКЦИОНАЛЬНАЯ СТРУКТУРА РАСХОДОВ</t>
  </si>
  <si>
    <t>1.2.3.1.1</t>
  </si>
  <si>
    <t>Расходы на содержание Главы муниципального образования</t>
  </si>
  <si>
    <t>002 0100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</si>
  <si>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</si>
  <si>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</si>
  <si>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</si>
  <si>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</si>
  <si>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002 0400</t>
  </si>
  <si>
    <t>002 0500</t>
  </si>
  <si>
    <t>002 0600</t>
  </si>
  <si>
    <t>070 0100</t>
  </si>
  <si>
    <t>Резервные средства</t>
  </si>
  <si>
    <t>870</t>
  </si>
  <si>
    <t>219 0100</t>
  </si>
  <si>
    <t>315 0100</t>
  </si>
  <si>
    <t>600 0000</t>
  </si>
  <si>
    <t>600 0100</t>
  </si>
  <si>
    <t>002 03 00</t>
  </si>
  <si>
    <t>002 0302</t>
  </si>
  <si>
    <t>1.1.2.2.2</t>
  </si>
  <si>
    <t>Местная администрация</t>
  </si>
  <si>
    <t>002 06 00</t>
  </si>
  <si>
    <t>1.2.2.</t>
  </si>
  <si>
    <t xml:space="preserve">Местная администрация </t>
  </si>
  <si>
    <t>Реализация полномочий по управлению муниципальной собственностью</t>
  </si>
  <si>
    <t>090 00 00</t>
  </si>
  <si>
    <t>Реализация функций , связанных с общегосударственных управлением</t>
  </si>
  <si>
    <t>092 00 00</t>
  </si>
  <si>
    <t>Субсидии некомерческим организациям (за исключением муниципальных учреждений)</t>
  </si>
  <si>
    <t>092 05 00</t>
  </si>
  <si>
    <t>Уплата членских взносов на осуществление деятельности Совета муниципальных образованияй Санкт-Петербурга и содержание его органов</t>
  </si>
  <si>
    <t>Целевые программы муниицпального образования</t>
  </si>
  <si>
    <t>795 00 00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</si>
  <si>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</si>
  <si>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Целевая программа по участию в деятельности по профилакте правонарушений в Санкт-Петербурге</t>
  </si>
  <si>
    <t>Целевая программа по участию в деятельности по профилакте наркомании в Санкт-Петербурге</t>
  </si>
  <si>
    <t>795 05 00</t>
  </si>
  <si>
    <t>Реализация государственной политики занятости населения</t>
  </si>
  <si>
    <t>0401</t>
  </si>
  <si>
    <t>Проведение оплачиваемых общественных работ</t>
  </si>
  <si>
    <t>510 01 00</t>
  </si>
  <si>
    <t>510 00 00</t>
  </si>
  <si>
    <t>Общеэкономические вопросы</t>
  </si>
  <si>
    <t>Субсидии юридическим лицам (кроме муниципальныхучреждений) и физическим лицам-производителям товаров, работ, услуг</t>
  </si>
  <si>
    <t>3.2</t>
  </si>
  <si>
    <t>3.2.1</t>
  </si>
  <si>
    <t>3.2.1.1</t>
  </si>
  <si>
    <t>3.2.1.1.1</t>
  </si>
  <si>
    <t>3.2.1.1.1.1</t>
  </si>
  <si>
    <t>Благоустройство 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</si>
  <si>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</si>
  <si>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</si>
  <si>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связанного с обеспечением санитарного благополучия населения</t>
  </si>
  <si>
    <t>600 02 04</t>
  </si>
  <si>
    <t>Озеленение территорий зеленых насаждений внутриквартального озеленения</t>
  </si>
  <si>
    <t>600 03 01</t>
  </si>
  <si>
    <t>4.1.3.2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</si>
  <si>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</si>
  <si>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4.1.3.3</t>
  </si>
  <si>
    <t>4.1.3.2.1</t>
  </si>
  <si>
    <t>4.1.3.2.1.1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</si>
  <si>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</si>
  <si>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</si>
  <si>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600 03 04</t>
  </si>
  <si>
    <t>4.1.3.3.1</t>
  </si>
  <si>
    <t>4.1.3.3.1.1</t>
  </si>
  <si>
    <t>Прочие мероприятия в области благоустройства</t>
  </si>
  <si>
    <t>Создание зон отдыха, в том числе обустройство, содержание и уборка территрий детских площадок</t>
  </si>
  <si>
    <t>Обустройство, содержание и уборка территрий спортивных площадок</t>
  </si>
  <si>
    <t>4.1.4.3</t>
  </si>
  <si>
    <t>4.1.4.3.1</t>
  </si>
  <si>
    <t>4.1.4.3.1.1</t>
  </si>
  <si>
    <t>600 04 03</t>
  </si>
  <si>
    <t>4.1.4.4</t>
  </si>
  <si>
    <t>600 04 05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</si>
  <si>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</si>
  <si>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4.1.4.4.1</t>
  </si>
  <si>
    <t>4.1.4.2.1.2</t>
  </si>
  <si>
    <t>4.1.4.2.1.2.1</t>
  </si>
  <si>
    <t>4.1.4.2.1.2.2</t>
  </si>
  <si>
    <t>487 01 00</t>
  </si>
  <si>
    <t>1.1.2.2.2.1</t>
  </si>
  <si>
    <t>1.1.2.2.2.1.1</t>
  </si>
  <si>
    <t>1.1.2.2.2.1.2</t>
  </si>
  <si>
    <t>1.1.2.2.2.1.3</t>
  </si>
  <si>
    <t>1.1.2.2.2.2</t>
  </si>
  <si>
    <t>1.1.2.2.2.2.1</t>
  </si>
  <si>
    <t>1.1.2.2.2.2.2</t>
  </si>
  <si>
    <t>1.2.1.1.1.1</t>
  </si>
  <si>
    <t>1.2.1.1.1.2</t>
  </si>
  <si>
    <t>1.2.2.1.1</t>
  </si>
  <si>
    <t>1.2.2.1.1.1</t>
  </si>
  <si>
    <t>1.2.2.1.1.2</t>
  </si>
  <si>
    <t>1.4.1.1.1</t>
  </si>
  <si>
    <t>2.2.1.1.1</t>
  </si>
  <si>
    <t>2.2.1.1.1.1</t>
  </si>
  <si>
    <t>2.2.2.1</t>
  </si>
  <si>
    <t>2.2.2.1.1</t>
  </si>
  <si>
    <t>2.2.1.2</t>
  </si>
  <si>
    <t>2.2.1.3</t>
  </si>
  <si>
    <t>2.2.1.4</t>
  </si>
  <si>
    <t>2.2.1.3.1</t>
  </si>
  <si>
    <t>2.2.1.4.1</t>
  </si>
  <si>
    <t>2.2.1.4.1.1</t>
  </si>
  <si>
    <t>4.1.4.1.1.2</t>
  </si>
  <si>
    <t>4.1.4.1.1.2.1</t>
  </si>
  <si>
    <t xml:space="preserve">Организация в установленном порядке сбора и обмена информацией в области защиты населения и территорий от чрезвычайных ситуаций.                                                   </t>
  </si>
  <si>
    <t xml:space="preserve">Целевая прграмма по участию в  профилактике терраризма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</si>
  <si>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1.2.2.2</t>
  </si>
  <si>
    <t>1.2.2.3</t>
  </si>
  <si>
    <t>Временное трудоустройство несовершеннолетних в возрасте от 14 до 18 лет в свободное от учебы время</t>
  </si>
  <si>
    <t>510 02 00</t>
  </si>
  <si>
    <t>3.1.2</t>
  </si>
  <si>
    <t>3.1.2.1</t>
  </si>
  <si>
    <t>3.1.2.1.1</t>
  </si>
  <si>
    <t>795 01 00</t>
  </si>
  <si>
    <t>795 04 00</t>
  </si>
  <si>
    <t>Защита населения и территорий от последствий   чрезвычайных ситуаций природного и техногенного характера, гражданская оборона</t>
  </si>
  <si>
    <t>Реализация функций , связанных с общегосударственным управлением</t>
  </si>
  <si>
    <t>321</t>
  </si>
  <si>
    <t>121</t>
  </si>
  <si>
    <t>244</t>
  </si>
  <si>
    <t>851</t>
  </si>
  <si>
    <t>852</t>
  </si>
  <si>
    <t>1.2.2.3.1</t>
  </si>
  <si>
    <t>1.2.2.3.2</t>
  </si>
  <si>
    <t>Уплата налога на имущество организаций и земельного налога</t>
  </si>
  <si>
    <t>Уплата прочих  налогов, сборов и иных платежей</t>
  </si>
  <si>
    <t>002 0603</t>
  </si>
  <si>
    <t>Фонд оплаты труда и страховые взносы</t>
  </si>
  <si>
    <t>Прочая закупка товаров, работ и услуг для муниципальных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</si>
  <si>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</si>
  <si>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 подготовки и обучения 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</si>
  <si>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219 0300</t>
  </si>
  <si>
    <t>520 13 01</t>
  </si>
  <si>
    <t>520 13 02</t>
  </si>
  <si>
    <t>Содержание ребенка в семье опекуна и приемной семье</t>
  </si>
  <si>
    <t>Вознаграждение, причитающееся приемному  родителю</t>
  </si>
  <si>
    <t>Содержание ребенка в семье опекуна и приемной семье, а также вознаграждение, причитающееся приемному  родителю</t>
  </si>
  <si>
    <t xml:space="preserve">Компенсация депутатам, осуществляющим свои полномочия на непостоянной основе </t>
  </si>
  <si>
    <t>Пособия и компенсации гражданам и иные социальные выплаты, кроме публичных нормативных обязательств</t>
  </si>
  <si>
    <t>7.1.2.2</t>
  </si>
  <si>
    <t>7.1.2.2.1</t>
  </si>
  <si>
    <r>
      <t>Приложение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№ 3</t>
    </r>
  </si>
  <si>
    <t>6.1.2</t>
  </si>
  <si>
    <t>6.1.2.1</t>
  </si>
  <si>
    <t>6.1.2.1.1</t>
  </si>
  <si>
    <t>1.2.2.3.1.1</t>
  </si>
  <si>
    <t>1.2.2.3.2.1</t>
  </si>
  <si>
    <t>1.2.2.2.1</t>
  </si>
  <si>
    <t>1.2.2.2.2</t>
  </si>
  <si>
    <t>ИЗБИРАТЕЛЬНАЯ КОМИССИЯ МУНИЦИПАЛЬНОГО ОБРАЗОВАНИЯ ПОСЕЛОК БЕЛООСТРОВ</t>
  </si>
  <si>
    <t>Обеспечение проведения выборов и референдумов</t>
  </si>
  <si>
    <t>Проведение выборов в представительные органы муниципалного образования</t>
  </si>
  <si>
    <t>020 01 01</t>
  </si>
  <si>
    <t>0107</t>
  </si>
  <si>
    <t>1.3</t>
  </si>
  <si>
    <t>1.5</t>
  </si>
  <si>
    <t>1.3.1</t>
  </si>
  <si>
    <t>1.5.1</t>
  </si>
  <si>
    <t>1.5.2</t>
  </si>
  <si>
    <t>1.5.3</t>
  </si>
  <si>
    <t>1.2.2.2.1.1</t>
  </si>
  <si>
    <t>1.2.2.2.1.2</t>
  </si>
  <si>
    <t>1.2.2.2.1.3</t>
  </si>
  <si>
    <t>1.2.2.2.1.4</t>
  </si>
  <si>
    <t>1.2.2.2.1.5</t>
  </si>
  <si>
    <t>1.1.2.2.2.1.4</t>
  </si>
  <si>
    <t>1.2.2.2.2.1</t>
  </si>
  <si>
    <t>1.2.2.2.2.2</t>
  </si>
  <si>
    <t xml:space="preserve">Безвозмездные перечисления организациям,за исключением государственных и муниципальных организаций
</t>
  </si>
  <si>
    <t xml:space="preserve"> МЕСТНОГО БЮДЖЕТА   МО ПОСЕЛОК. БЕЛООСТРОВ НА 2014 ГОД</t>
  </si>
  <si>
    <t>1.5.1.1</t>
  </si>
  <si>
    <t>1.5.1.1.1</t>
  </si>
  <si>
    <t>1.5.1.1.1.1</t>
  </si>
  <si>
    <t>1.5.2.1</t>
  </si>
  <si>
    <t>1.5.2.1.1</t>
  </si>
  <si>
    <t>1.5.2.1.1.1</t>
  </si>
  <si>
    <t>1.5.3.1</t>
  </si>
  <si>
    <t>1.5.3.1.1</t>
  </si>
  <si>
    <t>120</t>
  </si>
  <si>
    <t>Транспортные расходы</t>
  </si>
  <si>
    <t>240</t>
  </si>
  <si>
    <t>4.1.4.1.1.2.2</t>
  </si>
  <si>
    <t>4.1.2.1.1.1</t>
  </si>
  <si>
    <t>4.1.2.1.1.1.1</t>
  </si>
  <si>
    <t>4.1.2.1.1.1.2</t>
  </si>
  <si>
    <t>4.1.2.1.1.2</t>
  </si>
  <si>
    <t>4.1.2.1.1.2.1</t>
  </si>
  <si>
    <t>Организация и проведение досуговых мероприятий для жителей муниципального образования</t>
  </si>
  <si>
    <t>6.1.2.1.2</t>
  </si>
  <si>
    <t>6.1.2.1.3</t>
  </si>
  <si>
    <t>0705</t>
  </si>
  <si>
    <t>Профессиональная подготовка, переподготовка и повышение квалификации</t>
  </si>
  <si>
    <t>428 01 00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</si>
  <si>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органов местного самоуправления, а также муниципальных служащих и работников муниципальных учреждений</t>
  </si>
  <si>
    <t>5.2.1.1</t>
  </si>
  <si>
    <t>5.2.1.1.1</t>
  </si>
  <si>
    <t>5.2.1.1.1.1</t>
  </si>
  <si>
    <t>5.2.1.1.1.2</t>
  </si>
  <si>
    <t>Субсидии юридическим лицам (кроме некоммерческих организаций), индивидуальным предпринимателям,  физическим лицам</t>
  </si>
  <si>
    <t>Пособия, компенсации, меры социальной поддержки по публичным нормативным обязательствам</t>
  </si>
  <si>
    <t>1.4.</t>
  </si>
  <si>
    <t>1.4.1.</t>
  </si>
  <si>
    <t>1.4.1.1.</t>
  </si>
  <si>
    <t>Запланировано в бюджете на 2014 год</t>
  </si>
  <si>
    <t>Запланировано в бюджете на 2015 год</t>
  </si>
  <si>
    <t>Запланировано в бюджете на 2016 год</t>
  </si>
  <si>
    <t>Ожидаемые результаты 2013 года</t>
  </si>
  <si>
    <t xml:space="preserve">                        к  проекту Решения МС  МО пос. Белоостров</t>
  </si>
  <si>
    <t xml:space="preserve"> МУНИЦИПАЛЬНОГО ОБРАЗОВАНИЯ  ПОСЕЛОК  БЕЛООСТРОВ НА 2014 ГОД</t>
  </si>
  <si>
    <t>ВЕДОМСТВЕННАЯ СТРУКТУРА РАСХОДОВ   БЮДЖЕТА</t>
  </si>
  <si>
    <t>Код вида расходов (группа)</t>
  </si>
  <si>
    <t>Общегосударственные вопросы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</si>
  <si>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</si>
  <si>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</si>
  <si>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</si>
  <si>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</t>
  </si>
  <si>
    <t>01       00</t>
  </si>
  <si>
    <t>Код раздела/          подраздела</t>
  </si>
  <si>
    <t>МУНИЦИПАЛЬНЫЙ СОВЕТ МУНИЦИПАЛЬНОГО ОБРАЗОВАНИЯ ПОСЕЛОК БЕЛООСТРОВ (933)</t>
  </si>
  <si>
    <t>МЕСТНАЯ АДМИНИСТРАЦИЯ МУНИЦИПАЛЬНОГО ОБРАЗОВАНИЯ ПОСЕЛОК БЕЛООСТРОВ (844)</t>
  </si>
  <si>
    <t>Код раздела/   подраздела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</si>
  <si>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</si>
  <si>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</si>
  <si>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</si>
  <si>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</si>
  <si>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</si>
  <si>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</si>
  <si>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</si>
  <si>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800</t>
  </si>
  <si>
    <t>Иные бюджетные ассигнования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</si>
  <si>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</si>
  <si>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</si>
  <si>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</si>
  <si>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1 00 00000 00 0000 000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</si>
  <si>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</si>
  <si>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</si>
  <si>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</si>
  <si>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</si>
  <si>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1 05 02010 02 0000 110</t>
  </si>
  <si>
    <t>1 11 05000 00 0000 120</t>
  </si>
  <si>
    <t>Доходы, получаемые в  виде  арендной  либо  иной платы  за  передачу  в  возмездное   пользованиегосударственного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 числе казенных)</t>
  </si>
  <si>
    <t>1 11 05010 00 0000 120</t>
  </si>
  <si>
    <t>Доходы, получаемые  в  виде  арендной  платы  за земельные        участки,        государственная собственность  на  которые  не  разграничена,  а также средства от продажи  права  на  заключение договоров аренды указанных земельных участков</t>
  </si>
  <si>
    <t>1 11 05011 02 0000 120</t>
  </si>
  <si>
    <t>806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</si>
  <si>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</si>
  <si>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</si>
  <si>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</si>
  <si>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Код бюджетной классификации Российской Федерации</t>
  </si>
  <si>
    <t>Уменьшение  прочих остатков денежных средств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</si>
  <si>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</si>
  <si>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</si>
  <si>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</si>
  <si>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</si>
  <si>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</si>
  <si>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Утверждено (тыс.руб.)</t>
  </si>
  <si>
    <t>Исполнено всего (тыс.руб.)</t>
  </si>
  <si>
    <t>% исполнения</t>
  </si>
  <si>
    <t>тыс. руб.</t>
  </si>
  <si>
    <t>Номер</t>
  </si>
  <si>
    <t>1.1.</t>
  </si>
  <si>
    <t>1.2.</t>
  </si>
  <si>
    <t>1.3.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</si>
  <si>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</si>
  <si>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</si>
  <si>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</si>
  <si>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</si>
  <si>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</si>
  <si>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</si>
  <si>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</si>
  <si>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</si>
  <si>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</si>
  <si>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</si>
  <si>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</si>
  <si>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</si>
  <si>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</si>
  <si>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</si>
  <si>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Професиональная подготовка, переподготовка и повышение квалификации</t>
  </si>
  <si>
    <t>1003</t>
  </si>
  <si>
    <t>9.</t>
  </si>
  <si>
    <t>Утверждено по бюджету</t>
  </si>
  <si>
    <t>Исполнено с начала года</t>
  </si>
  <si>
    <t>Главного администратора</t>
  </si>
  <si>
    <t>источников финансирования дефицита местного бюджета</t>
  </si>
  <si>
    <t>01 05 02 01 03 0000 510</t>
  </si>
  <si>
    <t xml:space="preserve">ВСЕГО ИСТОЧНИКОВ </t>
  </si>
  <si>
    <t>01 05 02 01 00 0000 500</t>
  </si>
  <si>
    <t>Уменьшение прочих остатков средств бюджетов</t>
  </si>
  <si>
    <t>Уменьшение прочих остатков денежных средств бюджетов</t>
  </si>
  <si>
    <t>Налог, взимаемый в связи с применением упрощенной системы налогооблажения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</si>
  <si>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субъетов РФ)</t>
  </si>
  <si>
    <t xml:space="preserve"> 2 02 15001 03 0000 151</t>
  </si>
  <si>
    <t xml:space="preserve"> 2 02 15001 00 0000 151</t>
  </si>
  <si>
    <t xml:space="preserve"> 2 02 30024 03 0100 151</t>
  </si>
  <si>
    <t xml:space="preserve"> 2 02 30024 03 0200 151</t>
  </si>
  <si>
    <t xml:space="preserve"> 2 02 30024 03 0300 151</t>
  </si>
  <si>
    <t xml:space="preserve"> 2 02 30024 03 0000 151</t>
  </si>
  <si>
    <t xml:space="preserve"> 2 02 30024 00 0000 151</t>
  </si>
  <si>
    <t xml:space="preserve"> 2 02 30000 00 0000 151</t>
  </si>
  <si>
    <t xml:space="preserve">Утверждено по бюджету </t>
  </si>
  <si>
    <t>Исполнено всего</t>
  </si>
  <si>
    <t xml:space="preserve"> 1 05 04000 02 0000 110</t>
  </si>
  <si>
    <t xml:space="preserve"> 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</si>
  <si>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</si>
  <si>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</si>
  <si>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 Приложение №  1
к Решению МС поселок Комарово 
от _________ 2018 года № ________</t>
  </si>
  <si>
    <t>885</t>
  </si>
  <si>
    <t xml:space="preserve"> 1 16 90030 03 0400 140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</si>
  <si>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</si>
  <si>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</si>
  <si>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</si>
  <si>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</si>
  <si>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</si>
  <si>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Прочие доходы от компенсации затрат государства</t>
  </si>
  <si>
    <t>1 13 02990 00 0000 130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</si>
  <si>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</si>
  <si>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Другие виды прочих доходов от компенсации затрат  бюджетов внутригородских муниципальных образований Санкт-Петербурга</t>
  </si>
  <si>
    <t>1 13 02993 03 0200 130</t>
  </si>
  <si>
    <t>1 13 02993 03 0000 130</t>
  </si>
  <si>
    <t>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</si>
  <si>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</si>
  <si>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</si>
  <si>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</t>
  </si>
  <si>
    <t>1 17 05030 03 0000 180</t>
  </si>
  <si>
    <t>1 17 05000 00 0000 180</t>
  </si>
  <si>
    <t>1 17 00000 00 0000 000</t>
  </si>
  <si>
    <t>Отчет об исполнении бюджета муниципального образования поселок Комарово                                                                                        по ведомственной структуре расходов бюджета за 2018 год</t>
  </si>
  <si>
    <t>ГРБС</t>
  </si>
  <si>
    <t>Код раздела  подраздел</t>
  </si>
  <si>
    <t>Код вида расход</t>
  </si>
  <si>
    <t>РАСХОДЫ БЮДЖЕТА - ВСЕГО</t>
  </si>
  <si>
    <t>Муниципальный Совет муниципального образования поселок Комарово</t>
  </si>
  <si>
    <t>Функционирование высшего   должностного лица субъекта Российской Федерации и муниципального образования</t>
  </si>
  <si>
    <t xml:space="preserve">Глава  муниципального образования </t>
  </si>
  <si>
    <t>002 00 00 010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</si>
  <si>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</si>
  <si>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</si>
  <si>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Функционирование законодательных(представительных) органов государственной власти и представительных органов муниципального образования</t>
  </si>
  <si>
    <t>002 00 00 021</t>
  </si>
  <si>
    <t>Закупка товаров,работ и услуг для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</si>
  <si>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</si>
  <si>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Компенсация расходов в связи с осуществлением депутатской деятельности</t>
  </si>
  <si>
    <t>002 00 00 022</t>
  </si>
  <si>
    <t>Местная администрация муниципального образования поселок Комарово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</si>
  <si>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РоссийскойФедерации, местных администраций
</t>
  </si>
  <si>
    <t>Содержание и обеспечение деятельности местной администрации по решению вопросов местного значения</t>
  </si>
  <si>
    <t>002 00 00 031</t>
  </si>
  <si>
    <t>Исполнение судебных актов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</si>
  <si>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</si>
  <si>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092 00 G0 100</t>
  </si>
  <si>
    <t>Глава местной администрации (исполнительно-распорядительного органа муниципального образования)</t>
  </si>
  <si>
    <t>002 00 00 032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</si>
  <si>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</si>
  <si>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002 00 G0 850</t>
  </si>
  <si>
    <t>070 00 00 061</t>
  </si>
  <si>
    <t>Уплата членских взносов на осуществление деятельности Совета муниципальных образований Санкт-Петербурга</t>
  </si>
  <si>
    <t>092 00 00441</t>
  </si>
  <si>
    <t>Эксплуатация зданий</t>
  </si>
  <si>
    <t>092 00 00291</t>
  </si>
  <si>
    <t>Защита населения и территорий от чрезвычайных ситуаций природного и техногенного  характера, 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</si>
  <si>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опасностей,возникающих при военных действий или вследствии этих действий</t>
  </si>
  <si>
    <t>219 00 00091</t>
  </si>
  <si>
    <t>Обеспечение правопорядка на территории муниципального образования</t>
  </si>
  <si>
    <t>795 00 00511</t>
  </si>
  <si>
    <t xml:space="preserve">Мероприятия по профилактике терроризма и экстремизма на территории муниципального образования </t>
  </si>
  <si>
    <t>795 00 00521</t>
  </si>
  <si>
    <t>Противодействие злоупотреблению наркотическими средствами на территории муниципального образования</t>
  </si>
  <si>
    <t>795 00 00531</t>
  </si>
  <si>
    <t>Укрепление межнационального и межклнфессионального согласия</t>
  </si>
  <si>
    <t>795 00 00580</t>
  </si>
  <si>
    <t>Мероприятия по участию в профилактике дорожно-транспортного травматизма на территории муниципального образования</t>
  </si>
  <si>
    <t>795 00 00491</t>
  </si>
  <si>
    <t>Расходы на выполнение мероприятий по временному трудоустройству граждан в возрасте с 14 до 18 лет в свободное от учебы время</t>
  </si>
  <si>
    <t>510 00 01001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</si>
  <si>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</si>
  <si>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Дорожное  хозяйство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</si>
  <si>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</si>
  <si>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315 00 00111</t>
  </si>
  <si>
    <t>Информатика и связь</t>
  </si>
  <si>
    <t>0410</t>
  </si>
  <si>
    <t>Информационные технологии исвязь</t>
  </si>
  <si>
    <t>330 00 00561</t>
  </si>
  <si>
    <t>Текущий ремонт придомовых территорий и территорий дворов, включая проезды и въезды, пешеходные дорожки</t>
  </si>
  <si>
    <t>600 00 00131</t>
  </si>
  <si>
    <t>600 00 00132</t>
  </si>
  <si>
    <t>Установка и содержание малых архитектурных форм, уличной мебели и хозяйственно-бытового оборудования</t>
  </si>
  <si>
    <t>600 00 00133</t>
  </si>
  <si>
    <t>Ликвидация несанкционированых свалок бытовых отходов и мусора</t>
  </si>
  <si>
    <t>600 00 00141</t>
  </si>
  <si>
    <t xml:space="preserve">Уборка территорий, водных акваторий, тупиков и проездов </t>
  </si>
  <si>
    <t>600 00 00142</t>
  </si>
  <si>
    <t>Обустройство и содержание   спортивных площадок</t>
  </si>
  <si>
    <t>600 00 00151</t>
  </si>
  <si>
    <t>Создание зон отдыха, обустройство и содержание детских площадок</t>
  </si>
  <si>
    <t>600 00 00152</t>
  </si>
  <si>
    <t>Озеленение придомовых территорий и территорий дворов</t>
  </si>
  <si>
    <t>05 03</t>
  </si>
  <si>
    <t>600 00 00161</t>
  </si>
  <si>
    <t>О503</t>
  </si>
  <si>
    <t>Проведение санитарных рубок (в т.ч. Удаление аварийных больных деревьев кустарников реконструкция зеленых насаждений)</t>
  </si>
  <si>
    <t>600 00 00162</t>
  </si>
  <si>
    <t>Выполнение  оформления к праздничным мероприятиям на территории муниципального образования</t>
  </si>
  <si>
    <t>600 00 00171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</si>
  <si>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</si>
  <si>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600 00 G3 160</t>
  </si>
  <si>
    <t>Расходы на подготовку, переподготовку и повышение квалификации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</si>
  <si>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>428 00 00180</t>
  </si>
  <si>
    <t>Культура , кинематография</t>
  </si>
  <si>
    <t>Организация местных и участие в организации и проведении городских праздничных  и иных зрелищных мероприятий</t>
  </si>
  <si>
    <t>450 00 00201</t>
  </si>
  <si>
    <t>Организация и проведение  мероприятий по сохранению и развитию местных традиций и обрядов</t>
  </si>
  <si>
    <t>450 00 00211</t>
  </si>
  <si>
    <t>Организация и проведение досуговых мероприятий для жителей, проживающих на территории муниципального образования</t>
  </si>
  <si>
    <t>450 00 00221</t>
  </si>
  <si>
    <t>505 00 00231</t>
  </si>
  <si>
    <t>Публичные нормативные социальные выплаты гражданам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</si>
  <si>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</si>
  <si>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</si>
  <si>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487 00 00231</t>
  </si>
  <si>
    <t>Периодические издания,учрежденные исполнительными органами местного самоуправления</t>
  </si>
  <si>
    <t>457 00 00251</t>
  </si>
  <si>
    <t>Утверждено</t>
  </si>
  <si>
    <t>Исполненно</t>
  </si>
  <si>
    <t xml:space="preserve">Утверждено </t>
  </si>
  <si>
    <t xml:space="preserve">Исполнено всего </t>
  </si>
  <si>
    <t xml:space="preserve">  Приложение №  2
к Решению МС поселок Комарово 
от _________ 2018 года № ________</t>
  </si>
  <si>
    <t xml:space="preserve">                                   Приложение №  3
к Решению МС поселок Комарово 
от _________ 2018 года № ________</t>
  </si>
  <si>
    <t>Отчет об исполнении бюджета муниципального образования поселок Комарово по разделам и подразделам классификации расходов за 2018 год</t>
  </si>
  <si>
    <t>1.5.</t>
  </si>
  <si>
    <t>1102</t>
  </si>
  <si>
    <t>3.3.</t>
  </si>
  <si>
    <t>Приложение №  5
к Решению МС поселок Комарово 
от _________ 2018 года № ________</t>
  </si>
  <si>
    <t>Отчет об исполнении бюджета муниципального образования поселок Комарово по источникам финансирования дефицита бюджета по кодам классификации источников финансирования дефицита бюджета за 2018 год</t>
  </si>
  <si>
    <t>Местная администрация муницпального образования поселок Комарово</t>
  </si>
  <si>
    <t>Приложение №  6
к Решению МС поселок Комарово 
от _________ 2018 года № ________</t>
  </si>
  <si>
    <t>Приложение №  4
к Решению МС поселок Комарово 
от _________ 2018 года № ________</t>
  </si>
  <si>
    <t>Отчет об исполнении бюджета муниципального образования поселок Комарово по источникам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2018 год</t>
  </si>
  <si>
    <t xml:space="preserve">ОТЧЕТ ПО ПОКАЗАТЕЯМ  ДОХОДОВ БЮДЖЕТА МУНИЦИПАЛЬНОГО ОБРАЗОВАНИЯ поселок КОМАРОВО  ЗА 2018 ГОД ПО КОДАМ КЛАССИФИКАЦИИ ДОХОДОВ БЮДЖЕТА                                                  </t>
  </si>
  <si>
    <t>Отчет об исполнении бюджета муниципального образования поселок Комарово по кодам видов доходов, подвидов доходов, классификации сектора государственного управления, относящихся к доходам бюджета за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</si>
</sst>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0.000000"/>
    <numFmt numFmtId="172" formatCode="0.00000"/>
    <numFmt numFmtId="173" formatCode="0.0000"/>
    <numFmt numFmtId="174" formatCode="0.0000000"/>
    <numFmt numFmtId="175" formatCode="0.00000000"/>
    <numFmt numFmtId="176" formatCode="0.000000000"/>
    <numFmt numFmtId="177" formatCode="0.0000000000"/>
    <numFmt numFmtId="178" formatCode="#,##0.0_р_."/>
    <numFmt numFmtId="179" formatCode="#,##0.00_р_."/>
    <numFmt numFmtId="180" formatCode="#,##0.000_р_."/>
  </numFmts>
  <fonts count="76">
    <font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4"/>
      <color indexed="10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164" fontId="17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164" fontId="13" fillId="0" borderId="13" xfId="0" applyNumberFormat="1" applyFont="1" applyFill="1" applyBorder="1" applyAlignment="1">
      <alignment horizontal="center" vertical="top" wrapText="1"/>
    </xf>
    <xf numFmtId="164" fontId="14" fillId="0" borderId="13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164" fontId="14" fillId="0" borderId="16" xfId="0" applyNumberFormat="1" applyFont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164" fontId="20" fillId="0" borderId="13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right" indent="15"/>
    </xf>
    <xf numFmtId="49" fontId="15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indent="15"/>
    </xf>
    <xf numFmtId="49" fontId="1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5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8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49" fontId="17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14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49" fontId="14" fillId="33" borderId="13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164" fontId="14" fillId="33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13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vertical="top" wrapText="1"/>
    </xf>
    <xf numFmtId="169" fontId="13" fillId="0" borderId="16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 wrapText="1"/>
    </xf>
    <xf numFmtId="0" fontId="15" fillId="0" borderId="0" xfId="0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49" fontId="15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8" fillId="34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wrapText="1"/>
    </xf>
    <xf numFmtId="178" fontId="4" fillId="0" borderId="16" xfId="0" applyNumberFormat="1" applyFont="1" applyFill="1" applyBorder="1" applyAlignment="1">
      <alignment horizontal="center" vertical="top" wrapText="1"/>
    </xf>
    <xf numFmtId="178" fontId="22" fillId="0" borderId="16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178" fontId="6" fillId="34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40" fillId="0" borderId="16" xfId="0" applyFont="1" applyBorder="1" applyAlignment="1">
      <alignment vertical="top" wrapText="1"/>
    </xf>
    <xf numFmtId="0" fontId="40" fillId="0" borderId="16" xfId="0" applyFont="1" applyBorder="1" applyAlignment="1">
      <alignment horizontal="center" wrapText="1"/>
    </xf>
    <xf numFmtId="49" fontId="40" fillId="0" borderId="16" xfId="0" applyNumberFormat="1" applyFont="1" applyBorder="1" applyAlignment="1">
      <alignment horizontal="center" wrapText="1"/>
    </xf>
    <xf numFmtId="178" fontId="40" fillId="34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178" fontId="8" fillId="34" borderId="16" xfId="0" applyNumberFormat="1" applyFont="1" applyFill="1" applyBorder="1" applyAlignment="1">
      <alignment horizontal="center"/>
    </xf>
    <xf numFmtId="49" fontId="40" fillId="0" borderId="16" xfId="0" applyNumberFormat="1" applyFont="1" applyBorder="1" applyAlignment="1">
      <alignment vertical="top" wrapText="1"/>
    </xf>
    <xf numFmtId="178" fontId="40" fillId="34" borderId="1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0" fontId="40" fillId="0" borderId="16" xfId="0" applyFont="1" applyBorder="1" applyAlignment="1">
      <alignment horizontal="left" vertical="top" wrapText="1"/>
    </xf>
    <xf numFmtId="178" fontId="8" fillId="34" borderId="16" xfId="0" applyNumberFormat="1" applyFont="1" applyFill="1" applyBorder="1" applyAlignment="1">
      <alignment horizontal="center" wrapText="1"/>
    </xf>
    <xf numFmtId="178" fontId="8" fillId="0" borderId="16" xfId="0" applyNumberFormat="1" applyFont="1" applyFill="1" applyBorder="1" applyAlignment="1">
      <alignment horizontal="center" wrapText="1"/>
    </xf>
    <xf numFmtId="178" fontId="40" fillId="0" borderId="16" xfId="0" applyNumberFormat="1" applyFont="1" applyFill="1" applyBorder="1" applyAlignment="1">
      <alignment horizontal="center" wrapText="1"/>
    </xf>
    <xf numFmtId="3" fontId="40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178" fontId="6" fillId="34" borderId="16" xfId="0" applyNumberFormat="1" applyFont="1" applyFill="1" applyBorder="1" applyAlignment="1">
      <alignment horizontal="center" wrapText="1"/>
    </xf>
    <xf numFmtId="178" fontId="40" fillId="34" borderId="16" xfId="0" applyNumberFormat="1" applyFont="1" applyFill="1" applyBorder="1" applyAlignment="1">
      <alignment horizontal="center" wrapText="1"/>
    </xf>
    <xf numFmtId="49" fontId="39" fillId="0" borderId="16" xfId="0" applyNumberFormat="1" applyFont="1" applyBorder="1" applyAlignment="1">
      <alignment horizontal="center" wrapText="1"/>
    </xf>
    <xf numFmtId="178" fontId="40" fillId="34" borderId="17" xfId="0" applyNumberFormat="1" applyFont="1" applyFill="1" applyBorder="1" applyAlignment="1">
      <alignment horizontal="center"/>
    </xf>
    <xf numFmtId="178" fontId="8" fillId="0" borderId="16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vertical="top" wrapText="1"/>
    </xf>
    <xf numFmtId="178" fontId="39" fillId="34" borderId="16" xfId="0" applyNumberFormat="1" applyFont="1" applyFill="1" applyBorder="1" applyAlignment="1">
      <alignment horizontal="center"/>
    </xf>
    <xf numFmtId="49" fontId="40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/>
    </xf>
    <xf numFmtId="0" fontId="6" fillId="34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164" fontId="13" fillId="0" borderId="21" xfId="0" applyNumberFormat="1" applyFont="1" applyFill="1" applyBorder="1" applyAlignment="1">
      <alignment horizontal="center" vertical="top" wrapText="1"/>
    </xf>
    <xf numFmtId="164" fontId="14" fillId="0" borderId="21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178" fontId="8" fillId="0" borderId="22" xfId="0" applyNumberFormat="1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178" fontId="8" fillId="0" borderId="17" xfId="0" applyNumberFormat="1" applyFont="1" applyFill="1" applyBorder="1" applyAlignment="1">
      <alignment horizontal="center" vertical="top" wrapText="1"/>
    </xf>
    <xf numFmtId="178" fontId="8" fillId="0" borderId="21" xfId="0" applyNumberFormat="1" applyFont="1" applyFill="1" applyBorder="1" applyAlignment="1">
      <alignment horizontal="center" vertical="top" wrapText="1"/>
    </xf>
    <xf numFmtId="178" fontId="8" fillId="0" borderId="13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178" fontId="14" fillId="0" borderId="22" xfId="0" applyNumberFormat="1" applyFont="1" applyFill="1" applyBorder="1" applyAlignment="1">
      <alignment vertical="top" wrapText="1"/>
    </xf>
    <xf numFmtId="178" fontId="14" fillId="0" borderId="25" xfId="0" applyNumberFormat="1" applyFont="1" applyFill="1" applyBorder="1" applyAlignment="1">
      <alignment vertical="top" wrapText="1"/>
    </xf>
    <xf numFmtId="178" fontId="14" fillId="0" borderId="16" xfId="0" applyNumberFormat="1" applyFont="1" applyFill="1" applyBorder="1" applyAlignment="1">
      <alignment vertical="top" wrapText="1"/>
    </xf>
    <xf numFmtId="178" fontId="14" fillId="0" borderId="26" xfId="0" applyNumberFormat="1" applyFont="1" applyFill="1" applyBorder="1" applyAlignment="1">
      <alignment vertical="top" wrapText="1"/>
    </xf>
    <xf numFmtId="178" fontId="13" fillId="0" borderId="19" xfId="0" applyNumberFormat="1" applyFont="1" applyFill="1" applyBorder="1" applyAlignment="1">
      <alignment vertical="top" wrapText="1"/>
    </xf>
    <xf numFmtId="178" fontId="13" fillId="0" borderId="20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right" vertical="top" wrapText="1"/>
    </xf>
    <xf numFmtId="178" fontId="4" fillId="0" borderId="25" xfId="0" applyNumberFormat="1" applyFont="1" applyFill="1" applyBorder="1" applyAlignment="1">
      <alignment horizontal="right" vertical="top" wrapText="1"/>
    </xf>
    <xf numFmtId="49" fontId="22" fillId="0" borderId="28" xfId="0" applyNumberFormat="1" applyFont="1" applyFill="1" applyBorder="1" applyAlignment="1">
      <alignment horizontal="center" vertical="top" wrapText="1"/>
    </xf>
    <xf numFmtId="178" fontId="22" fillId="0" borderId="16" xfId="0" applyNumberFormat="1" applyFont="1" applyFill="1" applyBorder="1" applyAlignment="1">
      <alignment horizontal="right" vertical="top" wrapText="1"/>
    </xf>
    <xf numFmtId="178" fontId="22" fillId="0" borderId="26" xfId="0" applyNumberFormat="1" applyFont="1" applyFill="1" applyBorder="1" applyAlignment="1">
      <alignment horizontal="right" vertical="top" wrapText="1"/>
    </xf>
    <xf numFmtId="0" fontId="4" fillId="0" borderId="28" xfId="0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 horizontal="right" vertical="top" wrapText="1"/>
    </xf>
    <xf numFmtId="178" fontId="4" fillId="0" borderId="26" xfId="0" applyNumberFormat="1" applyFont="1" applyFill="1" applyBorder="1" applyAlignment="1">
      <alignment horizontal="righ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right" vertical="top" wrapText="1"/>
    </xf>
    <xf numFmtId="178" fontId="4" fillId="0" borderId="2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178" fontId="40" fillId="34" borderId="17" xfId="0" applyNumberFormat="1" applyFont="1" applyFill="1" applyBorder="1" applyAlignment="1">
      <alignment horizontal="center"/>
    </xf>
    <xf numFmtId="178" fontId="40" fillId="34" borderId="33" xfId="0" applyNumberFormat="1" applyFont="1" applyFill="1" applyBorder="1" applyAlignment="1">
      <alignment horizontal="center"/>
    </xf>
    <xf numFmtId="178" fontId="40" fillId="34" borderId="22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 wrapText="1"/>
    </xf>
    <xf numFmtId="49" fontId="22" fillId="34" borderId="0" xfId="0" applyNumberFormat="1" applyFont="1" applyFill="1" applyAlignment="1">
      <alignment horizontal="right" vertical="top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top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33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7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49" fontId="40" fillId="0" borderId="16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1" fillId="34" borderId="34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178" fontId="6" fillId="34" borderId="17" xfId="0" applyNumberFormat="1" applyFont="1" applyFill="1" applyBorder="1" applyAlignment="1">
      <alignment horizontal="center"/>
    </xf>
    <xf numFmtId="178" fontId="6" fillId="34" borderId="33" xfId="0" applyNumberFormat="1" applyFont="1" applyFill="1" applyBorder="1" applyAlignment="1">
      <alignment horizontal="center"/>
    </xf>
    <xf numFmtId="178" fontId="6" fillId="34" borderId="22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36" borderId="37" xfId="0" applyFont="1" applyFill="1" applyBorder="1" applyAlignment="1">
      <alignment horizontal="center" vertical="top" wrapText="1"/>
    </xf>
    <xf numFmtId="0" fontId="6" fillId="36" borderId="26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right" vertical="top" wrapText="1"/>
    </xf>
    <xf numFmtId="164" fontId="6" fillId="36" borderId="36" xfId="0" applyNumberFormat="1" applyFont="1" applyFill="1" applyBorder="1" applyAlignment="1">
      <alignment horizontal="center" vertical="top" wrapText="1"/>
    </xf>
    <xf numFmtId="164" fontId="6" fillId="36" borderId="16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center"/>
    </xf>
    <xf numFmtId="0" fontId="6" fillId="0" borderId="3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49" fontId="4" fillId="37" borderId="0" xfId="0" applyNumberFormat="1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31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D28" sqref="D28"/>
    </sheetView>
  </sheetViews>
  <sheetFormatPr defaultColWidth="9.00390625" defaultRowHeight="12.75"/>
  <cols>
    <col min="1" max="2" width="9.125" style="4" customWidth="1"/>
    <col min="3" max="3" width="26.125" style="4" customWidth="1"/>
    <col min="4" max="4" width="54.75390625" style="0" customWidth="1"/>
    <col min="5" max="5" width="13.875" style="4" customWidth="1"/>
  </cols>
  <sheetData>
    <row r="1" spans="1:5" ht="12.75" customHeight="1">
      <c r="A1" s="1"/>
      <c r="B1" s="1"/>
      <c r="C1" s="1"/>
      <c r="D1" s="295" t="s">
        <v>1</v>
      </c>
      <c r="E1" s="295"/>
    </row>
    <row r="2" spans="1:5" ht="12.75" customHeight="1">
      <c r="A2" s="3"/>
      <c r="B2" s="3"/>
      <c r="C2" s="3"/>
      <c r="D2" s="295" t="s">
        <v>321</v>
      </c>
      <c r="E2" s="295"/>
    </row>
    <row r="3" spans="1:5" ht="24.75" customHeight="1">
      <c r="A3" s="3"/>
      <c r="B3" s="3"/>
      <c r="C3" s="3"/>
      <c r="D3" s="296" t="s">
        <v>218</v>
      </c>
      <c r="E3" s="296"/>
    </row>
    <row r="4" spans="1:5" ht="12.75" customHeight="1">
      <c r="A4" s="3"/>
      <c r="B4" s="3"/>
      <c r="C4" s="3"/>
      <c r="D4" s="295"/>
      <c r="E4" s="295"/>
    </row>
    <row r="5" spans="1:5" ht="12.75" customHeight="1">
      <c r="A5" s="3"/>
      <c r="B5" s="3"/>
      <c r="C5" s="3"/>
      <c r="D5" s="2"/>
      <c r="E5" s="2"/>
    </row>
    <row r="6" spans="1:5" ht="12.75" customHeight="1">
      <c r="A6" s="3"/>
      <c r="B6" s="3"/>
      <c r="C6" s="3"/>
      <c r="D6" s="2"/>
      <c r="E6" s="2"/>
    </row>
    <row r="7" spans="1:10" ht="14.25" customHeight="1">
      <c r="A7" s="297" t="s">
        <v>2</v>
      </c>
      <c r="B7" s="297"/>
      <c r="C7" s="297"/>
      <c r="D7" s="297"/>
      <c r="E7" s="297"/>
      <c r="F7" s="6"/>
      <c r="G7" s="6"/>
      <c r="H7" s="6"/>
      <c r="I7" s="6"/>
      <c r="J7" s="6"/>
    </row>
    <row r="8" spans="1:10" ht="15.75">
      <c r="A8" s="297" t="s">
        <v>256</v>
      </c>
      <c r="B8" s="297"/>
      <c r="C8" s="297"/>
      <c r="D8" s="297"/>
      <c r="E8" s="297"/>
      <c r="F8" s="6"/>
      <c r="G8" s="6"/>
      <c r="H8" s="6"/>
      <c r="I8" s="6"/>
      <c r="J8" s="6"/>
    </row>
    <row r="9" spans="1:5" ht="15" customHeight="1" thickBot="1">
      <c r="A9" s="5"/>
      <c r="B9" s="5"/>
      <c r="C9" s="5"/>
      <c r="E9" s="8" t="s">
        <v>5</v>
      </c>
    </row>
    <row r="10" spans="1:5" ht="12.75" customHeight="1">
      <c r="A10" s="302" t="s">
        <v>3</v>
      </c>
      <c r="B10" s="298" t="s">
        <v>217</v>
      </c>
      <c r="C10" s="299"/>
      <c r="D10" s="302" t="s">
        <v>216</v>
      </c>
      <c r="E10" s="302" t="s">
        <v>4</v>
      </c>
    </row>
    <row r="11" spans="1:5" ht="15.75" customHeight="1" thickBot="1">
      <c r="A11" s="303"/>
      <c r="B11" s="300"/>
      <c r="C11" s="301"/>
      <c r="D11" s="303"/>
      <c r="E11" s="304"/>
    </row>
    <row r="12" spans="1:5" ht="15" customHeight="1" thickBot="1">
      <c r="A12" s="9"/>
      <c r="B12" s="39"/>
      <c r="C12" s="11"/>
      <c r="D12" s="10" t="s">
        <v>6</v>
      </c>
      <c r="E12" s="12"/>
    </row>
    <row r="13" spans="1:5" ht="17.25" customHeight="1" thickBot="1">
      <c r="A13" s="13" t="s">
        <v>7</v>
      </c>
      <c r="B13" s="40" t="s">
        <v>219</v>
      </c>
      <c r="C13" s="11" t="s">
        <v>220</v>
      </c>
      <c r="D13" s="14" t="s">
        <v>8</v>
      </c>
      <c r="E13" s="46">
        <f>E14+E17</f>
        <v>2827.8</v>
      </c>
    </row>
    <row r="14" spans="1:5" ht="28.5" customHeight="1" thickBot="1">
      <c r="A14" s="17" t="s">
        <v>9</v>
      </c>
      <c r="B14" s="41" t="s">
        <v>219</v>
      </c>
      <c r="C14" s="16" t="s">
        <v>221</v>
      </c>
      <c r="D14" s="15" t="s">
        <v>10</v>
      </c>
      <c r="E14" s="50">
        <f>E15+E16</f>
        <v>2550</v>
      </c>
    </row>
    <row r="15" spans="1:5" ht="30" customHeight="1" thickBot="1">
      <c r="A15" s="17" t="s">
        <v>11</v>
      </c>
      <c r="B15" s="41" t="s">
        <v>219</v>
      </c>
      <c r="C15" s="16" t="s">
        <v>222</v>
      </c>
      <c r="D15" s="18" t="s">
        <v>12</v>
      </c>
      <c r="E15" s="50">
        <v>2501</v>
      </c>
    </row>
    <row r="16" spans="1:5" ht="46.5" customHeight="1" thickBot="1">
      <c r="A16" s="17" t="s">
        <v>13</v>
      </c>
      <c r="B16" s="41" t="s">
        <v>219</v>
      </c>
      <c r="C16" s="16" t="s">
        <v>223</v>
      </c>
      <c r="D16" s="18" t="s">
        <v>14</v>
      </c>
      <c r="E16" s="50">
        <v>49</v>
      </c>
    </row>
    <row r="17" spans="1:5" ht="28.5" customHeight="1" thickBot="1">
      <c r="A17" s="17" t="s">
        <v>15</v>
      </c>
      <c r="B17" s="41" t="s">
        <v>219</v>
      </c>
      <c r="C17" s="16" t="s">
        <v>224</v>
      </c>
      <c r="D17" s="15" t="s">
        <v>16</v>
      </c>
      <c r="E17" s="50">
        <v>277.8</v>
      </c>
    </row>
    <row r="18" spans="1:5" ht="20.25" customHeight="1" thickBot="1">
      <c r="A18" s="13" t="s">
        <v>17</v>
      </c>
      <c r="B18" s="40" t="s">
        <v>219</v>
      </c>
      <c r="C18" s="11" t="s">
        <v>225</v>
      </c>
      <c r="D18" s="14" t="s">
        <v>18</v>
      </c>
      <c r="E18" s="46">
        <f>E20</f>
        <v>64.2</v>
      </c>
    </row>
    <row r="19" spans="1:5" ht="15.75" customHeight="1" thickBot="1">
      <c r="A19" s="17" t="s">
        <v>19</v>
      </c>
      <c r="B19" s="41" t="s">
        <v>219</v>
      </c>
      <c r="C19" s="16" t="s">
        <v>226</v>
      </c>
      <c r="D19" s="15" t="s">
        <v>20</v>
      </c>
      <c r="E19" s="50">
        <f>E20</f>
        <v>64.2</v>
      </c>
    </row>
    <row r="20" spans="1:5" ht="57.75" customHeight="1" thickBot="1">
      <c r="A20" s="17" t="s">
        <v>21</v>
      </c>
      <c r="B20" s="41" t="s">
        <v>219</v>
      </c>
      <c r="C20" s="16" t="s">
        <v>227</v>
      </c>
      <c r="D20" s="15" t="s">
        <v>22</v>
      </c>
      <c r="E20" s="50">
        <v>64.2</v>
      </c>
    </row>
    <row r="21" spans="1:5" ht="48.75" customHeight="1" thickBot="1">
      <c r="A21" s="19" t="s">
        <v>23</v>
      </c>
      <c r="B21" s="42" t="s">
        <v>228</v>
      </c>
      <c r="C21" s="11" t="s">
        <v>229</v>
      </c>
      <c r="D21" s="14" t="s">
        <v>24</v>
      </c>
      <c r="E21" s="46">
        <f>E22</f>
        <v>1955.8</v>
      </c>
    </row>
    <row r="22" spans="1:5" ht="69" customHeight="1" thickBot="1">
      <c r="A22" s="19" t="s">
        <v>147</v>
      </c>
      <c r="B22" s="45" t="s">
        <v>228</v>
      </c>
      <c r="C22" s="21" t="s">
        <v>230</v>
      </c>
      <c r="D22" s="20" t="s">
        <v>25</v>
      </c>
      <c r="E22" s="51">
        <v>1955.8</v>
      </c>
    </row>
    <row r="23" spans="1:5" s="25" customFormat="1" ht="17.25" customHeight="1" thickBot="1">
      <c r="A23" s="22" t="s">
        <v>26</v>
      </c>
      <c r="B23" s="22" t="s">
        <v>231</v>
      </c>
      <c r="C23" s="24" t="s">
        <v>234</v>
      </c>
      <c r="D23" s="23" t="s">
        <v>27</v>
      </c>
      <c r="E23" s="52">
        <f>E24+E27</f>
        <v>11</v>
      </c>
    </row>
    <row r="24" spans="1:5" ht="59.25" customHeight="1" thickBot="1">
      <c r="A24" s="26" t="s">
        <v>153</v>
      </c>
      <c r="B24" s="43" t="s">
        <v>219</v>
      </c>
      <c r="C24" s="16" t="s">
        <v>235</v>
      </c>
      <c r="D24" s="15" t="s">
        <v>28</v>
      </c>
      <c r="E24" s="50">
        <v>10</v>
      </c>
    </row>
    <row r="25" spans="1:5" ht="36.75" customHeight="1" thickBot="1">
      <c r="A25" s="26" t="s">
        <v>261</v>
      </c>
      <c r="B25" s="43" t="s">
        <v>233</v>
      </c>
      <c r="C25" s="16" t="s">
        <v>236</v>
      </c>
      <c r="D25" s="15" t="s">
        <v>29</v>
      </c>
      <c r="E25" s="50">
        <v>0</v>
      </c>
    </row>
    <row r="26" spans="1:5" ht="30.75" customHeight="1" thickBot="1">
      <c r="A26" s="26" t="s">
        <v>157</v>
      </c>
      <c r="B26" s="43" t="s">
        <v>233</v>
      </c>
      <c r="C26" s="16" t="s">
        <v>237</v>
      </c>
      <c r="D26" s="15" t="s">
        <v>30</v>
      </c>
      <c r="E26" s="50">
        <v>0</v>
      </c>
    </row>
    <row r="27" spans="1:5" ht="32.25" customHeight="1" thickBot="1">
      <c r="A27" s="26" t="s">
        <v>262</v>
      </c>
      <c r="B27" s="43" t="s">
        <v>232</v>
      </c>
      <c r="C27" s="16" t="s">
        <v>238</v>
      </c>
      <c r="D27" s="27" t="s">
        <v>31</v>
      </c>
      <c r="E27" s="50">
        <f>E28</f>
        <v>1</v>
      </c>
    </row>
    <row r="28" spans="1:5" ht="55.5" customHeight="1" thickBot="1">
      <c r="A28" s="26" t="s">
        <v>263</v>
      </c>
      <c r="B28" s="43" t="s">
        <v>232</v>
      </c>
      <c r="C28" s="16" t="s">
        <v>239</v>
      </c>
      <c r="D28" s="27" t="s">
        <v>32</v>
      </c>
      <c r="E28" s="50">
        <v>1</v>
      </c>
    </row>
    <row r="29" spans="1:5" ht="57" customHeight="1" thickBot="1">
      <c r="A29" s="26" t="s">
        <v>33</v>
      </c>
      <c r="B29" s="43" t="s">
        <v>232</v>
      </c>
      <c r="C29" s="16" t="s">
        <v>240</v>
      </c>
      <c r="D29" s="27" t="s">
        <v>34</v>
      </c>
      <c r="E29" s="50">
        <v>0.5</v>
      </c>
    </row>
    <row r="30" spans="1:5" ht="48.75" customHeight="1" thickBot="1">
      <c r="A30" s="26" t="s">
        <v>35</v>
      </c>
      <c r="B30" s="43" t="s">
        <v>232</v>
      </c>
      <c r="C30" s="56" t="s">
        <v>241</v>
      </c>
      <c r="D30" s="27" t="s">
        <v>293</v>
      </c>
      <c r="E30" s="50">
        <v>0.5</v>
      </c>
    </row>
    <row r="31" spans="1:5" s="55" customFormat="1" ht="21.75" customHeight="1" thickBot="1">
      <c r="A31" s="19" t="s">
        <v>36</v>
      </c>
      <c r="B31" s="42" t="s">
        <v>233</v>
      </c>
      <c r="C31" s="11" t="s">
        <v>279</v>
      </c>
      <c r="D31" s="10" t="s">
        <v>282</v>
      </c>
      <c r="E31" s="46">
        <f>E32+E34</f>
        <v>0</v>
      </c>
    </row>
    <row r="32" spans="1:5" s="54" customFormat="1" ht="21.75" customHeight="1" thickBot="1">
      <c r="A32" s="26" t="s">
        <v>38</v>
      </c>
      <c r="B32" s="43" t="s">
        <v>233</v>
      </c>
      <c r="C32" s="16" t="s">
        <v>280</v>
      </c>
      <c r="D32" s="27" t="s">
        <v>283</v>
      </c>
      <c r="E32" s="50">
        <v>0</v>
      </c>
    </row>
    <row r="33" spans="1:5" s="54" customFormat="1" ht="45.75" customHeight="1" thickBot="1">
      <c r="A33" s="26" t="s">
        <v>40</v>
      </c>
      <c r="B33" s="43" t="s">
        <v>233</v>
      </c>
      <c r="C33" s="16" t="s">
        <v>284</v>
      </c>
      <c r="D33" s="27" t="s">
        <v>285</v>
      </c>
      <c r="E33" s="50">
        <v>0</v>
      </c>
    </row>
    <row r="34" spans="1:5" s="54" customFormat="1" ht="20.25" customHeight="1" thickBot="1">
      <c r="A34" s="26" t="s">
        <v>46</v>
      </c>
      <c r="B34" s="43" t="s">
        <v>233</v>
      </c>
      <c r="C34" s="16" t="s">
        <v>287</v>
      </c>
      <c r="D34" s="27" t="s">
        <v>286</v>
      </c>
      <c r="E34" s="50">
        <v>0</v>
      </c>
    </row>
    <row r="35" spans="1:5" s="54" customFormat="1" ht="48.75" customHeight="1" thickBot="1">
      <c r="A35" s="26" t="s">
        <v>48</v>
      </c>
      <c r="B35" s="43" t="s">
        <v>233</v>
      </c>
      <c r="C35" s="16" t="s">
        <v>277</v>
      </c>
      <c r="D35" s="27" t="s">
        <v>278</v>
      </c>
      <c r="E35" s="50">
        <v>0</v>
      </c>
    </row>
    <row r="36" spans="1:5" ht="15" customHeight="1" thickBot="1">
      <c r="A36" s="13" t="s">
        <v>56</v>
      </c>
      <c r="B36" s="40" t="s">
        <v>233</v>
      </c>
      <c r="C36" s="11" t="s">
        <v>242</v>
      </c>
      <c r="D36" s="14" t="s">
        <v>37</v>
      </c>
      <c r="E36" s="46">
        <f>E37+E41</f>
        <v>4085.1</v>
      </c>
    </row>
    <row r="37" spans="1:5" ht="36.75" customHeight="1" thickBot="1">
      <c r="A37" s="17" t="s">
        <v>57</v>
      </c>
      <c r="B37" s="41" t="s">
        <v>233</v>
      </c>
      <c r="C37" s="16" t="s">
        <v>243</v>
      </c>
      <c r="D37" s="15" t="s">
        <v>39</v>
      </c>
      <c r="E37" s="50">
        <f>E38</f>
        <v>2502.6</v>
      </c>
    </row>
    <row r="38" spans="1:5" ht="36.75" customHeight="1" thickBot="1">
      <c r="A38" s="17" t="s">
        <v>180</v>
      </c>
      <c r="B38" s="41" t="s">
        <v>233</v>
      </c>
      <c r="C38" s="16" t="s">
        <v>244</v>
      </c>
      <c r="D38" s="15" t="s">
        <v>41</v>
      </c>
      <c r="E38" s="50">
        <f>E39</f>
        <v>2502.6</v>
      </c>
    </row>
    <row r="39" spans="1:5" ht="24" customHeight="1" thickBot="1">
      <c r="A39" s="17" t="s">
        <v>183</v>
      </c>
      <c r="B39" s="41" t="s">
        <v>233</v>
      </c>
      <c r="C39" s="16" t="s">
        <v>245</v>
      </c>
      <c r="D39" s="15" t="s">
        <v>43</v>
      </c>
      <c r="E39" s="50">
        <f>E40</f>
        <v>2502.6</v>
      </c>
    </row>
    <row r="40" spans="1:5" ht="54.75" customHeight="1" thickBot="1">
      <c r="A40" s="17" t="s">
        <v>184</v>
      </c>
      <c r="B40" s="41" t="s">
        <v>233</v>
      </c>
      <c r="C40" s="16" t="s">
        <v>246</v>
      </c>
      <c r="D40" s="15" t="s">
        <v>45</v>
      </c>
      <c r="E40" s="50">
        <v>2502.6</v>
      </c>
    </row>
    <row r="41" spans="1:5" ht="29.25" customHeight="1" thickBot="1">
      <c r="A41" s="17" t="s">
        <v>185</v>
      </c>
      <c r="B41" s="41" t="s">
        <v>233</v>
      </c>
      <c r="C41" s="16" t="s">
        <v>247</v>
      </c>
      <c r="D41" s="15" t="s">
        <v>47</v>
      </c>
      <c r="E41" s="50">
        <f>E42+E47</f>
        <v>1582.5</v>
      </c>
    </row>
    <row r="42" spans="1:5" ht="33" customHeight="1" thickBot="1">
      <c r="A42" s="17" t="s">
        <v>187</v>
      </c>
      <c r="B42" s="41" t="s">
        <v>233</v>
      </c>
      <c r="C42" s="16" t="s">
        <v>248</v>
      </c>
      <c r="D42" s="15" t="s">
        <v>49</v>
      </c>
      <c r="E42" s="50">
        <f>E43</f>
        <v>1582.5</v>
      </c>
    </row>
    <row r="43" spans="1:5" ht="54" customHeight="1" thickBot="1">
      <c r="A43" s="17" t="s">
        <v>190</v>
      </c>
      <c r="B43" s="41" t="s">
        <v>233</v>
      </c>
      <c r="C43" s="16" t="s">
        <v>249</v>
      </c>
      <c r="D43" s="15" t="s">
        <v>50</v>
      </c>
      <c r="E43" s="50">
        <f>E44+E45+E46</f>
        <v>1582.5</v>
      </c>
    </row>
    <row r="44" spans="1:5" ht="69.75" customHeight="1" thickBot="1">
      <c r="A44" s="17" t="s">
        <v>191</v>
      </c>
      <c r="B44" s="41" t="s">
        <v>233</v>
      </c>
      <c r="C44" s="16" t="s">
        <v>250</v>
      </c>
      <c r="D44" s="15" t="s">
        <v>51</v>
      </c>
      <c r="E44" s="50">
        <v>552.7</v>
      </c>
    </row>
    <row r="45" spans="1:5" ht="88.5" customHeight="1" thickBot="1">
      <c r="A45" s="17" t="s">
        <v>281</v>
      </c>
      <c r="B45" s="41" t="s">
        <v>233</v>
      </c>
      <c r="C45" s="16" t="s">
        <v>251</v>
      </c>
      <c r="D45" s="15" t="s">
        <v>52</v>
      </c>
      <c r="E45" s="50">
        <v>12.7</v>
      </c>
    </row>
    <row r="46" spans="1:5" ht="60" customHeight="1" thickBot="1">
      <c r="A46" s="17" t="s">
        <v>288</v>
      </c>
      <c r="B46" s="41" t="s">
        <v>233</v>
      </c>
      <c r="C46" s="16" t="s">
        <v>257</v>
      </c>
      <c r="D46" s="48" t="s">
        <v>260</v>
      </c>
      <c r="E46" s="57">
        <v>1017.1</v>
      </c>
    </row>
    <row r="47" spans="1:5" ht="59.25" customHeight="1" thickBot="1">
      <c r="A47" s="17" t="s">
        <v>289</v>
      </c>
      <c r="B47" s="41" t="s">
        <v>233</v>
      </c>
      <c r="C47" s="16" t="s">
        <v>252</v>
      </c>
      <c r="D47" s="49" t="s">
        <v>53</v>
      </c>
      <c r="E47" s="50">
        <f>E48</f>
        <v>0</v>
      </c>
    </row>
    <row r="48" spans="1:5" ht="57" customHeight="1" thickBot="1">
      <c r="A48" s="17" t="s">
        <v>290</v>
      </c>
      <c r="B48" s="41" t="s">
        <v>233</v>
      </c>
      <c r="C48" s="16" t="s">
        <v>253</v>
      </c>
      <c r="D48" s="15" t="s">
        <v>54</v>
      </c>
      <c r="E48" s="50">
        <f>E49+E50</f>
        <v>0</v>
      </c>
    </row>
    <row r="49" spans="1:5" ht="42" customHeight="1" thickBot="1">
      <c r="A49" s="17" t="s">
        <v>291</v>
      </c>
      <c r="B49" s="41" t="s">
        <v>233</v>
      </c>
      <c r="C49" s="16" t="s">
        <v>254</v>
      </c>
      <c r="D49" s="15" t="s">
        <v>55</v>
      </c>
      <c r="E49" s="50">
        <v>0</v>
      </c>
    </row>
    <row r="50" spans="1:5" ht="42" customHeight="1" thickBot="1">
      <c r="A50" s="17" t="s">
        <v>292</v>
      </c>
      <c r="B50" s="41" t="s">
        <v>233</v>
      </c>
      <c r="C50" s="16" t="s">
        <v>258</v>
      </c>
      <c r="D50" s="47" t="s">
        <v>259</v>
      </c>
      <c r="E50" s="50">
        <v>0</v>
      </c>
    </row>
    <row r="51" spans="1:5" ht="19.5" customHeight="1" thickBot="1">
      <c r="A51" s="26"/>
      <c r="B51" s="43"/>
      <c r="C51" s="16"/>
      <c r="D51" s="44" t="s">
        <v>255</v>
      </c>
      <c r="E51" s="46">
        <f>E13+E18+E21+E23+E36</f>
        <v>8943.9</v>
      </c>
    </row>
    <row r="52" ht="12.75" customHeight="1"/>
    <row r="53" ht="13.5" customHeight="1"/>
  </sheetData>
  <sheetProtection/>
  <mergeCells count="10">
    <mergeCell ref="D4:E4"/>
    <mergeCell ref="D1:E1"/>
    <mergeCell ref="D3:E3"/>
    <mergeCell ref="D2:E2"/>
    <mergeCell ref="A7:E7"/>
    <mergeCell ref="B10:C11"/>
    <mergeCell ref="A8:E8"/>
    <mergeCell ref="A10:A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4">
      <selection activeCell="A2" sqref="A1:E17"/>
    </sheetView>
  </sheetViews>
  <sheetFormatPr defaultColWidth="9.00390625" defaultRowHeight="12.75"/>
  <cols>
    <col min="1" max="1" width="12.00390625" style="4" customWidth="1"/>
    <col min="2" max="2" width="22.375" style="0" customWidth="1"/>
    <col min="3" max="3" width="79.25390625" style="0" customWidth="1"/>
    <col min="4" max="4" width="18.125" style="0" customWidth="1"/>
    <col min="5" max="5" width="14.875" style="0" customWidth="1"/>
  </cols>
  <sheetData>
    <row r="1" spans="2:10" ht="15">
      <c r="B1" s="34"/>
      <c r="C1" s="384" t="s">
        <v>828</v>
      </c>
      <c r="D1" s="385"/>
      <c r="E1" s="385"/>
      <c r="F1" s="34"/>
      <c r="G1" s="34"/>
      <c r="H1" s="34"/>
      <c r="I1" s="34"/>
      <c r="J1" s="34"/>
    </row>
    <row r="2" spans="2:10" ht="33.75" customHeight="1">
      <c r="B2" s="34"/>
      <c r="C2" s="385"/>
      <c r="D2" s="385"/>
      <c r="E2" s="385"/>
      <c r="F2" s="34"/>
      <c r="G2" s="34"/>
      <c r="H2" s="34"/>
      <c r="I2" s="34"/>
      <c r="J2" s="34"/>
    </row>
    <row r="3" spans="2:5" ht="8.25" customHeight="1">
      <c r="B3" s="7"/>
      <c r="C3" s="7"/>
      <c r="D3" s="7"/>
      <c r="E3" s="7"/>
    </row>
    <row r="4" spans="1:10" ht="78" customHeight="1">
      <c r="A4" s="393" t="s">
        <v>830</v>
      </c>
      <c r="B4" s="393"/>
      <c r="C4" s="393"/>
      <c r="D4" s="393"/>
      <c r="E4" s="393"/>
      <c r="F4" s="34"/>
      <c r="G4" s="34"/>
      <c r="H4" s="34"/>
      <c r="I4" s="34"/>
      <c r="J4" s="34"/>
    </row>
    <row r="5" spans="2:10" ht="21.75" customHeight="1">
      <c r="B5" s="392"/>
      <c r="C5" s="392"/>
      <c r="D5" s="188"/>
      <c r="E5" s="188"/>
      <c r="F5" s="34"/>
      <c r="G5" s="34"/>
      <c r="H5" s="34"/>
      <c r="I5" s="34"/>
      <c r="J5" s="34"/>
    </row>
    <row r="6" spans="2:5" ht="19.5" thickBot="1">
      <c r="B6" s="65"/>
      <c r="C6" s="65"/>
      <c r="D6" s="65"/>
      <c r="E6" s="65"/>
    </row>
    <row r="7" spans="1:5" ht="41.25" customHeight="1" thickBot="1">
      <c r="A7" s="398" t="s">
        <v>642</v>
      </c>
      <c r="B7" s="399"/>
      <c r="C7" s="270" t="s">
        <v>298</v>
      </c>
      <c r="D7" s="270" t="s">
        <v>674</v>
      </c>
      <c r="E7" s="271" t="s">
        <v>675</v>
      </c>
    </row>
    <row r="8" spans="1:5" ht="27" customHeight="1">
      <c r="A8" s="400" t="s">
        <v>307</v>
      </c>
      <c r="B8" s="401"/>
      <c r="C8" s="269" t="s">
        <v>207</v>
      </c>
      <c r="D8" s="272">
        <f aca="true" t="shared" si="0" ref="D8:E11">D9</f>
        <v>-33191.6</v>
      </c>
      <c r="E8" s="273">
        <f t="shared" si="0"/>
        <v>-33889.1</v>
      </c>
    </row>
    <row r="9" spans="1:10" ht="22.5" customHeight="1">
      <c r="A9" s="394" t="s">
        <v>306</v>
      </c>
      <c r="B9" s="395"/>
      <c r="C9" s="165" t="s">
        <v>208</v>
      </c>
      <c r="D9" s="274">
        <f t="shared" si="0"/>
        <v>-33191.6</v>
      </c>
      <c r="E9" s="275">
        <f t="shared" si="0"/>
        <v>-33889.1</v>
      </c>
      <c r="F9" s="55"/>
      <c r="G9" s="55"/>
      <c r="H9" s="55"/>
      <c r="I9" s="55"/>
      <c r="J9" s="55"/>
    </row>
    <row r="10" spans="1:10" ht="19.5" customHeight="1">
      <c r="A10" s="394" t="s">
        <v>308</v>
      </c>
      <c r="B10" s="395"/>
      <c r="C10" s="165" t="s">
        <v>209</v>
      </c>
      <c r="D10" s="274">
        <f t="shared" si="0"/>
        <v>-33191.6</v>
      </c>
      <c r="E10" s="275">
        <f t="shared" si="0"/>
        <v>-33889.1</v>
      </c>
      <c r="F10" s="55"/>
      <c r="G10" s="55"/>
      <c r="H10" s="55"/>
      <c r="I10" s="55"/>
      <c r="J10" s="55"/>
    </row>
    <row r="11" spans="1:5" ht="46.5" customHeight="1">
      <c r="A11" s="394" t="s">
        <v>680</v>
      </c>
      <c r="B11" s="395"/>
      <c r="C11" s="165" t="s">
        <v>210</v>
      </c>
      <c r="D11" s="274">
        <f t="shared" si="0"/>
        <v>-33191.6</v>
      </c>
      <c r="E11" s="275">
        <f t="shared" si="0"/>
        <v>-33889.1</v>
      </c>
    </row>
    <row r="12" spans="1:5" ht="63.75" customHeight="1">
      <c r="A12" s="394" t="s">
        <v>678</v>
      </c>
      <c r="B12" s="395"/>
      <c r="C12" s="165" t="s">
        <v>644</v>
      </c>
      <c r="D12" s="274">
        <v>-33191.6</v>
      </c>
      <c r="E12" s="275">
        <v>-33889.1</v>
      </c>
    </row>
    <row r="13" spans="1:5" ht="40.5" customHeight="1">
      <c r="A13" s="394" t="s">
        <v>309</v>
      </c>
      <c r="B13" s="395"/>
      <c r="C13" s="165" t="s">
        <v>212</v>
      </c>
      <c r="D13" s="274">
        <f aca="true" t="shared" si="1" ref="D13:E15">D14</f>
        <v>39891.6</v>
      </c>
      <c r="E13" s="275">
        <f t="shared" si="1"/>
        <v>39543</v>
      </c>
    </row>
    <row r="14" spans="1:5" ht="31.5" customHeight="1">
      <c r="A14" s="394" t="s">
        <v>310</v>
      </c>
      <c r="B14" s="395"/>
      <c r="C14" s="165" t="s">
        <v>681</v>
      </c>
      <c r="D14" s="274">
        <f t="shared" si="1"/>
        <v>39891.6</v>
      </c>
      <c r="E14" s="275">
        <f t="shared" si="1"/>
        <v>39543</v>
      </c>
    </row>
    <row r="15" spans="1:5" ht="28.5" customHeight="1">
      <c r="A15" s="394" t="s">
        <v>311</v>
      </c>
      <c r="B15" s="395"/>
      <c r="C15" s="165" t="s">
        <v>682</v>
      </c>
      <c r="D15" s="274">
        <f t="shared" si="1"/>
        <v>39891.6</v>
      </c>
      <c r="E15" s="275">
        <f t="shared" si="1"/>
        <v>39543</v>
      </c>
    </row>
    <row r="16" spans="1:5" ht="63.75" customHeight="1">
      <c r="A16" s="394" t="s">
        <v>312</v>
      </c>
      <c r="B16" s="395"/>
      <c r="C16" s="165" t="s">
        <v>643</v>
      </c>
      <c r="D16" s="274">
        <v>39891.6</v>
      </c>
      <c r="E16" s="275">
        <v>39543</v>
      </c>
    </row>
    <row r="17" spans="1:5" ht="27" customHeight="1" thickBot="1">
      <c r="A17" s="396"/>
      <c r="B17" s="397"/>
      <c r="C17" s="268" t="s">
        <v>679</v>
      </c>
      <c r="D17" s="276">
        <f>D8+D13</f>
        <v>6700</v>
      </c>
      <c r="E17" s="277">
        <f>E8+E13</f>
        <v>5653.9000000000015</v>
      </c>
    </row>
  </sheetData>
  <sheetProtection/>
  <mergeCells count="14">
    <mergeCell ref="A17:B17"/>
    <mergeCell ref="A11:B11"/>
    <mergeCell ref="B5:C5"/>
    <mergeCell ref="A7:B7"/>
    <mergeCell ref="A8:B8"/>
    <mergeCell ref="A9:B9"/>
    <mergeCell ref="A10:B10"/>
    <mergeCell ref="C1:E2"/>
    <mergeCell ref="A12:B12"/>
    <mergeCell ref="A13:B13"/>
    <mergeCell ref="A14:B14"/>
    <mergeCell ref="A15:B15"/>
    <mergeCell ref="A16:B16"/>
    <mergeCell ref="A4:E4"/>
  </mergeCells>
  <printOptions/>
  <pageMargins left="0.25" right="0.25" top="0.75" bottom="0.75" header="0.3" footer="0.3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5"/>
  <sheetViews>
    <sheetView zoomScale="75" zoomScaleNormal="75" zoomScalePageLayoutView="0" workbookViewId="0" topLeftCell="A7">
      <selection activeCell="E19" sqref="E19"/>
    </sheetView>
  </sheetViews>
  <sheetFormatPr defaultColWidth="9.00390625" defaultRowHeight="12.75"/>
  <cols>
    <col min="2" max="2" width="36.125" style="7" customWidth="1"/>
    <col min="3" max="3" width="40.375" style="7" customWidth="1"/>
    <col min="4" max="4" width="13.625" style="7" customWidth="1"/>
    <col min="5" max="5" width="2.125" style="0" customWidth="1"/>
  </cols>
  <sheetData>
    <row r="1" s="34" customFormat="1" ht="15.75" customHeight="1">
      <c r="D1" s="35" t="s">
        <v>206</v>
      </c>
    </row>
    <row r="2" spans="3:4" s="34" customFormat="1" ht="15.75" customHeight="1">
      <c r="C2" s="385" t="s">
        <v>322</v>
      </c>
      <c r="D2" s="385"/>
    </row>
    <row r="3" spans="3:4" s="34" customFormat="1" ht="30" customHeight="1">
      <c r="C3" s="384" t="s">
        <v>314</v>
      </c>
      <c r="D3" s="384"/>
    </row>
    <row r="4" spans="3:4" s="34" customFormat="1" ht="15.75" customHeight="1">
      <c r="C4" s="402"/>
      <c r="D4" s="402"/>
    </row>
    <row r="5" ht="18.75">
      <c r="D5" s="36"/>
    </row>
    <row r="6" spans="2:4" s="34" customFormat="1" ht="33.75" customHeight="1">
      <c r="B6" s="393" t="s">
        <v>305</v>
      </c>
      <c r="C6" s="393"/>
      <c r="D6" s="393"/>
    </row>
    <row r="7" spans="2:4" s="34" customFormat="1" ht="13.5" customHeight="1">
      <c r="B7" s="392"/>
      <c r="C7" s="392"/>
      <c r="D7" s="392"/>
    </row>
    <row r="8" spans="2:9" s="34" customFormat="1" ht="12.75" customHeight="1">
      <c r="B8" s="404"/>
      <c r="C8" s="404"/>
      <c r="D8" s="404"/>
      <c r="E8" s="33"/>
      <c r="F8" s="33"/>
      <c r="G8" s="33"/>
      <c r="H8" s="33"/>
      <c r="I8" s="33"/>
    </row>
    <row r="9" spans="2:4" s="34" customFormat="1" ht="18.75">
      <c r="B9" s="403"/>
      <c r="C9" s="403"/>
      <c r="D9" s="403"/>
    </row>
    <row r="10" spans="2:4" ht="18.75">
      <c r="B10" s="65"/>
      <c r="C10" s="65"/>
      <c r="D10" s="66" t="s">
        <v>299</v>
      </c>
    </row>
    <row r="11" spans="2:4" ht="15.75">
      <c r="B11" s="67" t="s">
        <v>217</v>
      </c>
      <c r="C11" s="67" t="s">
        <v>298</v>
      </c>
      <c r="D11" s="67" t="s">
        <v>300</v>
      </c>
    </row>
    <row r="12" spans="2:4" s="55" customFormat="1" ht="47.25">
      <c r="B12" s="68" t="s">
        <v>303</v>
      </c>
      <c r="C12" s="69" t="s">
        <v>304</v>
      </c>
      <c r="D12" s="70">
        <f>D13</f>
        <v>-8927.3</v>
      </c>
    </row>
    <row r="13" spans="2:4" s="55" customFormat="1" ht="37.5" customHeight="1">
      <c r="B13" s="71" t="s">
        <v>307</v>
      </c>
      <c r="C13" s="71" t="s">
        <v>207</v>
      </c>
      <c r="D13" s="70">
        <f>D14+D18</f>
        <v>-8927.3</v>
      </c>
    </row>
    <row r="14" spans="2:4" ht="22.5" customHeight="1">
      <c r="B14" s="72" t="s">
        <v>306</v>
      </c>
      <c r="C14" s="72" t="s">
        <v>208</v>
      </c>
      <c r="D14" s="73">
        <f>D15</f>
        <v>-8943.9</v>
      </c>
    </row>
    <row r="15" spans="2:4" ht="37.5">
      <c r="B15" s="72" t="s">
        <v>308</v>
      </c>
      <c r="C15" s="72" t="s">
        <v>209</v>
      </c>
      <c r="D15" s="73">
        <f>D16</f>
        <v>-8943.9</v>
      </c>
    </row>
    <row r="16" spans="2:4" ht="37.5" customHeight="1">
      <c r="B16" s="72" t="s">
        <v>301</v>
      </c>
      <c r="C16" s="72" t="s">
        <v>210</v>
      </c>
      <c r="D16" s="73">
        <f>D17</f>
        <v>-8943.9</v>
      </c>
    </row>
    <row r="17" spans="2:4" ht="82.5" customHeight="1">
      <c r="B17" s="72" t="s">
        <v>302</v>
      </c>
      <c r="C17" s="72" t="s">
        <v>211</v>
      </c>
      <c r="D17" s="73">
        <f>-Доходы!E51</f>
        <v>-8943.9</v>
      </c>
    </row>
    <row r="18" spans="2:4" ht="41.25" customHeight="1">
      <c r="B18" s="72" t="s">
        <v>309</v>
      </c>
      <c r="C18" s="72" t="s">
        <v>212</v>
      </c>
      <c r="D18" s="73">
        <f>D19</f>
        <v>16.6</v>
      </c>
    </row>
    <row r="19" spans="2:4" ht="44.25" customHeight="1">
      <c r="B19" s="72" t="s">
        <v>310</v>
      </c>
      <c r="C19" s="72" t="s">
        <v>213</v>
      </c>
      <c r="D19" s="73">
        <f>D20</f>
        <v>16.6</v>
      </c>
    </row>
    <row r="20" spans="2:4" ht="45.75" customHeight="1">
      <c r="B20" s="72" t="s">
        <v>311</v>
      </c>
      <c r="C20" s="72" t="s">
        <v>214</v>
      </c>
      <c r="D20" s="73">
        <f>D21</f>
        <v>16.6</v>
      </c>
    </row>
    <row r="21" spans="2:4" ht="81" customHeight="1">
      <c r="B21" s="72" t="s">
        <v>312</v>
      </c>
      <c r="C21" s="72" t="s">
        <v>215</v>
      </c>
      <c r="D21" s="73">
        <f>'Прил 2 стар'!G141</f>
        <v>16.6</v>
      </c>
    </row>
    <row r="22" spans="2:4" ht="61.5" customHeight="1">
      <c r="B22" s="72"/>
      <c r="C22" s="71" t="s">
        <v>313</v>
      </c>
      <c r="D22" s="70">
        <f>D12</f>
        <v>-8927.3</v>
      </c>
    </row>
    <row r="24" ht="18.75">
      <c r="B24" s="37"/>
    </row>
    <row r="25" ht="18.75">
      <c r="B25" s="38"/>
    </row>
  </sheetData>
  <sheetProtection/>
  <mergeCells count="7">
    <mergeCell ref="C4:D4"/>
    <mergeCell ref="C2:D2"/>
    <mergeCell ref="C3:D3"/>
    <mergeCell ref="B9:D9"/>
    <mergeCell ref="B8:D8"/>
    <mergeCell ref="B6:D6"/>
    <mergeCell ref="B7:D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90" workbookViewId="0" topLeftCell="A40">
      <selection activeCell="A40" sqref="A1:IV16384"/>
    </sheetView>
  </sheetViews>
  <sheetFormatPr defaultColWidth="8.875" defaultRowHeight="12.75"/>
  <cols>
    <col min="1" max="1" width="8.875" style="96" customWidth="1"/>
    <col min="2" max="16384" width="8.875" style="81" customWidth="1"/>
  </cols>
  <sheetData/>
  <sheetProtection/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80" zoomScaleSheetLayoutView="80" zoomScalePageLayoutView="0" workbookViewId="0" topLeftCell="A1">
      <selection activeCell="L15" sqref="L15"/>
    </sheetView>
  </sheetViews>
  <sheetFormatPr defaultColWidth="9.00390625" defaultRowHeight="12.75"/>
  <cols>
    <col min="1" max="1" width="7.625" style="182" customWidth="1"/>
    <col min="2" max="2" width="29.00390625" style="182" customWidth="1"/>
    <col min="3" max="3" width="68.125" style="171" customWidth="1"/>
    <col min="4" max="4" width="13.125" style="182" customWidth="1"/>
    <col min="5" max="5" width="13.875" style="182" hidden="1" customWidth="1"/>
    <col min="6" max="6" width="13.875" style="182" customWidth="1"/>
    <col min="7" max="7" width="12.125" style="171" customWidth="1"/>
    <col min="8" max="16384" width="9.125" style="171" customWidth="1"/>
  </cols>
  <sheetData>
    <row r="1" spans="1:7" ht="12.75" customHeight="1">
      <c r="A1" s="172"/>
      <c r="B1" s="172"/>
      <c r="C1" s="305" t="s">
        <v>699</v>
      </c>
      <c r="D1" s="306"/>
      <c r="E1" s="306"/>
      <c r="F1" s="306"/>
      <c r="G1" s="306"/>
    </row>
    <row r="2" spans="1:7" ht="39" customHeight="1">
      <c r="A2" s="174"/>
      <c r="B2" s="174"/>
      <c r="C2" s="306"/>
      <c r="D2" s="306"/>
      <c r="E2" s="306"/>
      <c r="F2" s="306"/>
      <c r="G2" s="306"/>
    </row>
    <row r="3" spans="1:6" ht="14.25" customHeight="1">
      <c r="A3" s="174"/>
      <c r="B3" s="174"/>
      <c r="C3" s="307"/>
      <c r="D3" s="307"/>
      <c r="E3" s="307"/>
      <c r="F3" s="184"/>
    </row>
    <row r="4" spans="1:11" ht="18" customHeight="1">
      <c r="A4" s="308" t="s">
        <v>831</v>
      </c>
      <c r="B4" s="308"/>
      <c r="C4" s="308"/>
      <c r="D4" s="308"/>
      <c r="E4" s="308"/>
      <c r="F4" s="308"/>
      <c r="G4" s="308"/>
      <c r="H4" s="176"/>
      <c r="I4" s="176"/>
      <c r="J4" s="176"/>
      <c r="K4" s="176"/>
    </row>
    <row r="5" spans="1:11" ht="30" customHeight="1">
      <c r="A5" s="308"/>
      <c r="B5" s="308"/>
      <c r="C5" s="308"/>
      <c r="D5" s="308"/>
      <c r="E5" s="308"/>
      <c r="F5" s="308"/>
      <c r="G5" s="308"/>
      <c r="H5" s="176"/>
      <c r="I5" s="176"/>
      <c r="J5" s="176"/>
      <c r="K5" s="176"/>
    </row>
    <row r="6" spans="1:6" ht="15" customHeight="1" thickBot="1">
      <c r="A6" s="175"/>
      <c r="B6" s="175"/>
      <c r="C6" s="177"/>
      <c r="D6" s="178"/>
      <c r="E6" s="178"/>
      <c r="F6" s="189" t="s">
        <v>652</v>
      </c>
    </row>
    <row r="7" spans="1:7" ht="12.75" customHeight="1">
      <c r="A7" s="309" t="s">
        <v>217</v>
      </c>
      <c r="B7" s="309"/>
      <c r="C7" s="309" t="s">
        <v>216</v>
      </c>
      <c r="D7" s="310" t="s">
        <v>649</v>
      </c>
      <c r="E7" s="178"/>
      <c r="F7" s="310" t="s">
        <v>650</v>
      </c>
      <c r="G7" s="310" t="s">
        <v>651</v>
      </c>
    </row>
    <row r="8" spans="1:7" ht="29.25" customHeight="1">
      <c r="A8" s="309"/>
      <c r="B8" s="309"/>
      <c r="C8" s="309"/>
      <c r="D8" s="311"/>
      <c r="E8" s="178"/>
      <c r="F8" s="311"/>
      <c r="G8" s="311"/>
    </row>
    <row r="9" spans="1:7" s="179" customFormat="1" ht="30" customHeight="1">
      <c r="A9" s="204" t="s">
        <v>231</v>
      </c>
      <c r="B9" s="205" t="s">
        <v>627</v>
      </c>
      <c r="C9" s="206" t="s">
        <v>6</v>
      </c>
      <c r="D9" s="211">
        <f>D10+D21+D33+D28+D45</f>
        <v>22022</v>
      </c>
      <c r="E9" s="211">
        <f>E10+E21+E33+E28+E45</f>
        <v>0</v>
      </c>
      <c r="F9" s="211">
        <f>F10+F21+F33+F28+F45</f>
        <v>22719.5</v>
      </c>
      <c r="G9" s="211">
        <f>F9/D9*100</f>
        <v>103.16728725819635</v>
      </c>
    </row>
    <row r="10" spans="1:7" s="179" customFormat="1" ht="23.25" customHeight="1">
      <c r="A10" s="204" t="s">
        <v>231</v>
      </c>
      <c r="B10" s="205" t="s">
        <v>220</v>
      </c>
      <c r="C10" s="203" t="s">
        <v>8</v>
      </c>
      <c r="D10" s="211">
        <f>D11+D18+D19</f>
        <v>6766.5</v>
      </c>
      <c r="E10" s="211">
        <f>E11+E18+E19</f>
        <v>0</v>
      </c>
      <c r="F10" s="211">
        <f>F11+F18+F19</f>
        <v>11467.200000000003</v>
      </c>
      <c r="G10" s="211">
        <f aca="true" t="shared" si="0" ref="G10:G44">F10/D10*100</f>
        <v>169.4701839946797</v>
      </c>
    </row>
    <row r="11" spans="1:7" ht="39" customHeight="1">
      <c r="A11" s="207" t="s">
        <v>231</v>
      </c>
      <c r="B11" s="208" t="s">
        <v>221</v>
      </c>
      <c r="C11" s="164" t="s">
        <v>683</v>
      </c>
      <c r="D11" s="212">
        <f>D12+D14+D16</f>
        <v>6376.5</v>
      </c>
      <c r="E11" s="212">
        <f>E12+E14+E16</f>
        <v>0</v>
      </c>
      <c r="F11" s="212">
        <f>F12+F14+F16</f>
        <v>10759.900000000001</v>
      </c>
      <c r="G11" s="212">
        <f t="shared" si="0"/>
        <v>168.7430408531326</v>
      </c>
    </row>
    <row r="12" spans="1:7" ht="54.75" customHeight="1">
      <c r="A12" s="207" t="s">
        <v>231</v>
      </c>
      <c r="B12" s="208" t="s">
        <v>222</v>
      </c>
      <c r="C12" s="164" t="s">
        <v>628</v>
      </c>
      <c r="D12" s="212">
        <f>D13</f>
        <v>5424.5</v>
      </c>
      <c r="E12" s="213"/>
      <c r="F12" s="212">
        <f>F13</f>
        <v>9927.2</v>
      </c>
      <c r="G12" s="212">
        <f t="shared" si="0"/>
        <v>183.0067287307586</v>
      </c>
    </row>
    <row r="13" spans="1:7" ht="46.5" customHeight="1">
      <c r="A13" s="207" t="s">
        <v>231</v>
      </c>
      <c r="B13" s="208" t="s">
        <v>629</v>
      </c>
      <c r="C13" s="164" t="s">
        <v>628</v>
      </c>
      <c r="D13" s="212">
        <v>5424.5</v>
      </c>
      <c r="E13" s="213"/>
      <c r="F13" s="212">
        <v>9927.2</v>
      </c>
      <c r="G13" s="212">
        <f t="shared" si="0"/>
        <v>183.0067287307586</v>
      </c>
    </row>
    <row r="14" spans="1:7" ht="57" customHeight="1">
      <c r="A14" s="207" t="s">
        <v>219</v>
      </c>
      <c r="B14" s="208" t="s">
        <v>223</v>
      </c>
      <c r="C14" s="164" t="s">
        <v>630</v>
      </c>
      <c r="D14" s="212">
        <f>D15</f>
        <v>800</v>
      </c>
      <c r="E14" s="213"/>
      <c r="F14" s="212">
        <f>F15</f>
        <v>844.5</v>
      </c>
      <c r="G14" s="212">
        <f t="shared" si="0"/>
        <v>105.5625</v>
      </c>
    </row>
    <row r="15" spans="1:7" ht="69" customHeight="1">
      <c r="A15" s="207" t="s">
        <v>219</v>
      </c>
      <c r="B15" s="208" t="s">
        <v>631</v>
      </c>
      <c r="C15" s="164" t="s">
        <v>684</v>
      </c>
      <c r="D15" s="212">
        <v>800</v>
      </c>
      <c r="E15" s="213"/>
      <c r="F15" s="212">
        <v>844.5</v>
      </c>
      <c r="G15" s="212">
        <f t="shared" si="0"/>
        <v>105.5625</v>
      </c>
    </row>
    <row r="16" spans="1:7" ht="67.5" customHeight="1">
      <c r="A16" s="207" t="s">
        <v>219</v>
      </c>
      <c r="B16" s="208" t="s">
        <v>713</v>
      </c>
      <c r="C16" s="164" t="s">
        <v>714</v>
      </c>
      <c r="D16" s="212">
        <v>152</v>
      </c>
      <c r="E16" s="213"/>
      <c r="F16" s="212">
        <v>-11.8</v>
      </c>
      <c r="G16" s="212">
        <f>F16/D16*100</f>
        <v>-7.7631578947368425</v>
      </c>
    </row>
    <row r="17" spans="1:7" s="180" customFormat="1" ht="39.75" customHeight="1">
      <c r="A17" s="204" t="s">
        <v>231</v>
      </c>
      <c r="B17" s="205" t="s">
        <v>224</v>
      </c>
      <c r="C17" s="203" t="s">
        <v>16</v>
      </c>
      <c r="D17" s="211">
        <f>D18</f>
        <v>370</v>
      </c>
      <c r="E17" s="214"/>
      <c r="F17" s="211">
        <f>F18</f>
        <v>544.2</v>
      </c>
      <c r="G17" s="211">
        <f t="shared" si="0"/>
        <v>147.0810810810811</v>
      </c>
    </row>
    <row r="18" spans="1:7" ht="39" customHeight="1">
      <c r="A18" s="207" t="s">
        <v>219</v>
      </c>
      <c r="B18" s="208" t="s">
        <v>632</v>
      </c>
      <c r="C18" s="164" t="s">
        <v>16</v>
      </c>
      <c r="D18" s="212">
        <v>370</v>
      </c>
      <c r="E18" s="213"/>
      <c r="F18" s="212">
        <v>544.2</v>
      </c>
      <c r="G18" s="212">
        <f t="shared" si="0"/>
        <v>147.0810810810811</v>
      </c>
    </row>
    <row r="19" spans="1:7" s="180" customFormat="1" ht="39" customHeight="1">
      <c r="A19" s="204" t="s">
        <v>231</v>
      </c>
      <c r="B19" s="205" t="s">
        <v>695</v>
      </c>
      <c r="C19" s="203" t="s">
        <v>697</v>
      </c>
      <c r="D19" s="211">
        <f>D20</f>
        <v>20</v>
      </c>
      <c r="E19" s="214"/>
      <c r="F19" s="211">
        <f>F20</f>
        <v>163.1</v>
      </c>
      <c r="G19" s="211">
        <f>F19/D19*100</f>
        <v>815.4999999999999</v>
      </c>
    </row>
    <row r="20" spans="1:7" ht="54" customHeight="1">
      <c r="A20" s="207" t="s">
        <v>219</v>
      </c>
      <c r="B20" s="208" t="s">
        <v>696</v>
      </c>
      <c r="C20" s="164" t="s">
        <v>698</v>
      </c>
      <c r="D20" s="212">
        <v>20</v>
      </c>
      <c r="E20" s="213"/>
      <c r="F20" s="212">
        <v>163.1</v>
      </c>
      <c r="G20" s="212">
        <f>F20/D20*100</f>
        <v>815.4999999999999</v>
      </c>
    </row>
    <row r="21" spans="1:7" s="179" customFormat="1" ht="54" customHeight="1">
      <c r="A21" s="204" t="s">
        <v>231</v>
      </c>
      <c r="B21" s="205" t="s">
        <v>229</v>
      </c>
      <c r="C21" s="203" t="s">
        <v>24</v>
      </c>
      <c r="D21" s="211">
        <f>D24</f>
        <v>15000</v>
      </c>
      <c r="E21" s="214"/>
      <c r="F21" s="211">
        <f>F24</f>
        <v>11013.3</v>
      </c>
      <c r="G21" s="211">
        <f t="shared" si="0"/>
        <v>73.422</v>
      </c>
    </row>
    <row r="22" spans="1:7" ht="96.75" customHeight="1">
      <c r="A22" s="207" t="s">
        <v>231</v>
      </c>
      <c r="B22" s="208" t="s">
        <v>633</v>
      </c>
      <c r="C22" s="164" t="s">
        <v>634</v>
      </c>
      <c r="D22" s="212">
        <f>D23</f>
        <v>15000</v>
      </c>
      <c r="E22" s="214"/>
      <c r="F22" s="212">
        <f>F23</f>
        <v>11013.3</v>
      </c>
      <c r="G22" s="212">
        <f t="shared" si="0"/>
        <v>73.422</v>
      </c>
    </row>
    <row r="23" spans="1:7" ht="72.75" customHeight="1">
      <c r="A23" s="207" t="s">
        <v>228</v>
      </c>
      <c r="B23" s="208" t="s">
        <v>635</v>
      </c>
      <c r="C23" s="164" t="s">
        <v>636</v>
      </c>
      <c r="D23" s="212">
        <f>D24</f>
        <v>15000</v>
      </c>
      <c r="E23" s="214"/>
      <c r="F23" s="212">
        <f>F24</f>
        <v>11013.3</v>
      </c>
      <c r="G23" s="212">
        <f t="shared" si="0"/>
        <v>73.422</v>
      </c>
    </row>
    <row r="24" spans="1:7" ht="84.75" customHeight="1">
      <c r="A24" s="207" t="s">
        <v>228</v>
      </c>
      <c r="B24" s="208" t="s">
        <v>637</v>
      </c>
      <c r="C24" s="209" t="s">
        <v>648</v>
      </c>
      <c r="D24" s="212">
        <v>15000</v>
      </c>
      <c r="E24" s="213"/>
      <c r="F24" s="212">
        <v>11013.3</v>
      </c>
      <c r="G24" s="212">
        <f t="shared" si="0"/>
        <v>73.422</v>
      </c>
    </row>
    <row r="25" spans="1:7" s="180" customFormat="1" ht="27.75" customHeight="1" hidden="1">
      <c r="A25" s="204"/>
      <c r="B25" s="205"/>
      <c r="C25" s="203"/>
      <c r="D25" s="211"/>
      <c r="E25" s="214"/>
      <c r="F25" s="211"/>
      <c r="G25" s="212" t="e">
        <f t="shared" si="0"/>
        <v>#DIV/0!</v>
      </c>
    </row>
    <row r="26" spans="1:7" ht="27.75" customHeight="1" hidden="1">
      <c r="A26" s="207"/>
      <c r="B26" s="208"/>
      <c r="C26" s="164"/>
      <c r="D26" s="212"/>
      <c r="E26" s="213"/>
      <c r="F26" s="212"/>
      <c r="G26" s="212" t="e">
        <f t="shared" si="0"/>
        <v>#DIV/0!</v>
      </c>
    </row>
    <row r="27" spans="1:7" ht="84.75" customHeight="1" hidden="1">
      <c r="A27" s="207"/>
      <c r="B27" s="208"/>
      <c r="C27" s="209"/>
      <c r="D27" s="212"/>
      <c r="E27" s="213"/>
      <c r="F27" s="212"/>
      <c r="G27" s="212" t="e">
        <f t="shared" si="0"/>
        <v>#DIV/0!</v>
      </c>
    </row>
    <row r="28" spans="1:7" s="180" customFormat="1" ht="35.25" customHeight="1">
      <c r="A28" s="204" t="s">
        <v>231</v>
      </c>
      <c r="B28" s="205" t="s">
        <v>704</v>
      </c>
      <c r="C28" s="206" t="s">
        <v>703</v>
      </c>
      <c r="D28" s="211">
        <f aca="true" t="shared" si="1" ref="D28:F31">D29</f>
        <v>0</v>
      </c>
      <c r="E28" s="211">
        <f t="shared" si="1"/>
        <v>0</v>
      </c>
      <c r="F28" s="211">
        <f t="shared" si="1"/>
        <v>138</v>
      </c>
      <c r="G28" s="211">
        <v>0</v>
      </c>
    </row>
    <row r="29" spans="1:7" s="180" customFormat="1" ht="19.5" customHeight="1">
      <c r="A29" s="204" t="s">
        <v>231</v>
      </c>
      <c r="B29" s="205" t="s">
        <v>706</v>
      </c>
      <c r="C29" s="206" t="s">
        <v>705</v>
      </c>
      <c r="D29" s="211">
        <f t="shared" si="1"/>
        <v>0</v>
      </c>
      <c r="E29" s="211">
        <f t="shared" si="1"/>
        <v>0</v>
      </c>
      <c r="F29" s="211">
        <f t="shared" si="1"/>
        <v>138</v>
      </c>
      <c r="G29" s="211">
        <v>0</v>
      </c>
    </row>
    <row r="30" spans="1:7" s="180" customFormat="1" ht="25.5" customHeight="1">
      <c r="A30" s="204" t="s">
        <v>231</v>
      </c>
      <c r="B30" s="205" t="s">
        <v>708</v>
      </c>
      <c r="C30" s="206" t="s">
        <v>707</v>
      </c>
      <c r="D30" s="211">
        <f t="shared" si="1"/>
        <v>0</v>
      </c>
      <c r="E30" s="211">
        <f t="shared" si="1"/>
        <v>0</v>
      </c>
      <c r="F30" s="211">
        <f t="shared" si="1"/>
        <v>138</v>
      </c>
      <c r="G30" s="211">
        <v>0</v>
      </c>
    </row>
    <row r="31" spans="1:7" s="215" customFormat="1" ht="38.25" customHeight="1">
      <c r="A31" s="207" t="s">
        <v>700</v>
      </c>
      <c r="B31" s="208" t="s">
        <v>712</v>
      </c>
      <c r="C31" s="209" t="s">
        <v>709</v>
      </c>
      <c r="D31" s="212">
        <f t="shared" si="1"/>
        <v>0</v>
      </c>
      <c r="E31" s="212">
        <f t="shared" si="1"/>
        <v>0</v>
      </c>
      <c r="F31" s="212">
        <f t="shared" si="1"/>
        <v>138</v>
      </c>
      <c r="G31" s="212">
        <v>0</v>
      </c>
    </row>
    <row r="32" spans="1:7" ht="35.25" customHeight="1">
      <c r="A32" s="207" t="s">
        <v>700</v>
      </c>
      <c r="B32" s="208" t="s">
        <v>711</v>
      </c>
      <c r="C32" s="209" t="s">
        <v>710</v>
      </c>
      <c r="D32" s="212">
        <v>0</v>
      </c>
      <c r="E32" s="213"/>
      <c r="F32" s="212">
        <v>138</v>
      </c>
      <c r="G32" s="212">
        <v>0</v>
      </c>
    </row>
    <row r="33" spans="1:7" s="181" customFormat="1" ht="23.25" customHeight="1">
      <c r="A33" s="204" t="s">
        <v>231</v>
      </c>
      <c r="B33" s="205" t="s">
        <v>234</v>
      </c>
      <c r="C33" s="206" t="s">
        <v>27</v>
      </c>
      <c r="D33" s="211">
        <f>D34+D35</f>
        <v>120</v>
      </c>
      <c r="E33" s="214"/>
      <c r="F33" s="211">
        <f>F34+F35</f>
        <v>101</v>
      </c>
      <c r="G33" s="211">
        <f t="shared" si="0"/>
        <v>84.16666666666667</v>
      </c>
    </row>
    <row r="34" spans="1:7" ht="74.25" customHeight="1">
      <c r="A34" s="207" t="s">
        <v>219</v>
      </c>
      <c r="B34" s="208" t="s">
        <v>235</v>
      </c>
      <c r="C34" s="164" t="s">
        <v>28</v>
      </c>
      <c r="D34" s="212">
        <v>20</v>
      </c>
      <c r="E34" s="213"/>
      <c r="F34" s="212">
        <v>0</v>
      </c>
      <c r="G34" s="212">
        <f t="shared" si="0"/>
        <v>0</v>
      </c>
    </row>
    <row r="35" spans="1:7" ht="50.25" customHeight="1">
      <c r="A35" s="204" t="s">
        <v>231</v>
      </c>
      <c r="B35" s="205" t="s">
        <v>238</v>
      </c>
      <c r="C35" s="206" t="s">
        <v>31</v>
      </c>
      <c r="D35" s="211">
        <f>D36</f>
        <v>100</v>
      </c>
      <c r="E35" s="214"/>
      <c r="F35" s="211">
        <f>F36+F39</f>
        <v>101</v>
      </c>
      <c r="G35" s="211">
        <f t="shared" si="0"/>
        <v>101</v>
      </c>
    </row>
    <row r="36" spans="1:7" ht="84.75" customHeight="1">
      <c r="A36" s="207" t="s">
        <v>231</v>
      </c>
      <c r="B36" s="208" t="s">
        <v>239</v>
      </c>
      <c r="C36" s="209" t="s">
        <v>647</v>
      </c>
      <c r="D36" s="212">
        <f>D38+D39+D37</f>
        <v>100</v>
      </c>
      <c r="E36" s="213"/>
      <c r="F36" s="212">
        <f>F37+F38</f>
        <v>91</v>
      </c>
      <c r="G36" s="212">
        <f t="shared" si="0"/>
        <v>91</v>
      </c>
    </row>
    <row r="37" spans="1:7" ht="80.25" customHeight="1">
      <c r="A37" s="207" t="s">
        <v>638</v>
      </c>
      <c r="B37" s="208" t="s">
        <v>240</v>
      </c>
      <c r="C37" s="209" t="s">
        <v>639</v>
      </c>
      <c r="D37" s="212">
        <v>50</v>
      </c>
      <c r="E37" s="213"/>
      <c r="F37" s="212">
        <v>80</v>
      </c>
      <c r="G37" s="212">
        <f t="shared" si="0"/>
        <v>160</v>
      </c>
    </row>
    <row r="38" spans="1:7" ht="78.75" customHeight="1">
      <c r="A38" s="207" t="s">
        <v>700</v>
      </c>
      <c r="B38" s="208" t="s">
        <v>240</v>
      </c>
      <c r="C38" s="209" t="s">
        <v>639</v>
      </c>
      <c r="D38" s="212">
        <v>50</v>
      </c>
      <c r="E38" s="213"/>
      <c r="F38" s="212">
        <v>11</v>
      </c>
      <c r="G38" s="212">
        <f t="shared" si="0"/>
        <v>22</v>
      </c>
    </row>
    <row r="39" spans="1:7" ht="63">
      <c r="A39" s="207" t="s">
        <v>700</v>
      </c>
      <c r="B39" s="208" t="s">
        <v>701</v>
      </c>
      <c r="C39" s="209" t="s">
        <v>702</v>
      </c>
      <c r="D39" s="212">
        <v>0</v>
      </c>
      <c r="E39" s="213"/>
      <c r="F39" s="212">
        <v>10</v>
      </c>
      <c r="G39" s="212">
        <v>0</v>
      </c>
    </row>
    <row r="40" spans="1:7" s="180" customFormat="1" ht="21.75" customHeight="1" hidden="1">
      <c r="A40" s="204" t="s">
        <v>233</v>
      </c>
      <c r="B40" s="205" t="s">
        <v>279</v>
      </c>
      <c r="C40" s="206" t="s">
        <v>282</v>
      </c>
      <c r="D40" s="211">
        <f>D41+D43</f>
        <v>0</v>
      </c>
      <c r="E40" s="214"/>
      <c r="F40" s="211">
        <f>F41+F43</f>
        <v>0</v>
      </c>
      <c r="G40" s="212" t="e">
        <f t="shared" si="0"/>
        <v>#DIV/0!</v>
      </c>
    </row>
    <row r="41" spans="1:7" s="179" customFormat="1" ht="21.75" customHeight="1" hidden="1">
      <c r="A41" s="207" t="s">
        <v>233</v>
      </c>
      <c r="B41" s="208" t="s">
        <v>280</v>
      </c>
      <c r="C41" s="209" t="s">
        <v>283</v>
      </c>
      <c r="D41" s="212">
        <v>0</v>
      </c>
      <c r="E41" s="213"/>
      <c r="F41" s="212">
        <v>0</v>
      </c>
      <c r="G41" s="212" t="e">
        <f t="shared" si="0"/>
        <v>#DIV/0!</v>
      </c>
    </row>
    <row r="42" spans="1:7" s="179" customFormat="1" ht="45.75" customHeight="1" hidden="1">
      <c r="A42" s="207" t="s">
        <v>233</v>
      </c>
      <c r="B42" s="208" t="s">
        <v>284</v>
      </c>
      <c r="C42" s="209" t="s">
        <v>285</v>
      </c>
      <c r="D42" s="212">
        <v>0</v>
      </c>
      <c r="E42" s="213"/>
      <c r="F42" s="212">
        <v>0</v>
      </c>
      <c r="G42" s="212" t="e">
        <f t="shared" si="0"/>
        <v>#DIV/0!</v>
      </c>
    </row>
    <row r="43" spans="1:7" s="179" customFormat="1" ht="20.25" customHeight="1" hidden="1">
      <c r="A43" s="207" t="s">
        <v>233</v>
      </c>
      <c r="B43" s="208" t="s">
        <v>287</v>
      </c>
      <c r="C43" s="209" t="s">
        <v>286</v>
      </c>
      <c r="D43" s="212">
        <v>0</v>
      </c>
      <c r="E43" s="213"/>
      <c r="F43" s="212">
        <v>0</v>
      </c>
      <c r="G43" s="212" t="e">
        <f t="shared" si="0"/>
        <v>#DIV/0!</v>
      </c>
    </row>
    <row r="44" spans="1:7" s="179" customFormat="1" ht="48.75" customHeight="1" hidden="1">
      <c r="A44" s="207" t="s">
        <v>233</v>
      </c>
      <c r="B44" s="208" t="s">
        <v>277</v>
      </c>
      <c r="C44" s="209" t="s">
        <v>278</v>
      </c>
      <c r="D44" s="212">
        <v>0</v>
      </c>
      <c r="E44" s="213"/>
      <c r="F44" s="212">
        <v>0</v>
      </c>
      <c r="G44" s="212" t="e">
        <f t="shared" si="0"/>
        <v>#DIV/0!</v>
      </c>
    </row>
    <row r="45" spans="1:7" s="180" customFormat="1" ht="23.25" customHeight="1">
      <c r="A45" s="204" t="s">
        <v>231</v>
      </c>
      <c r="B45" s="205" t="s">
        <v>719</v>
      </c>
      <c r="C45" s="206" t="s">
        <v>715</v>
      </c>
      <c r="D45" s="211">
        <f>D46</f>
        <v>135.5</v>
      </c>
      <c r="E45" s="214"/>
      <c r="F45" s="211">
        <f>F46</f>
        <v>0</v>
      </c>
      <c r="G45" s="211">
        <f>G46</f>
        <v>0</v>
      </c>
    </row>
    <row r="46" spans="1:7" s="180" customFormat="1" ht="23.25" customHeight="1">
      <c r="A46" s="204" t="s">
        <v>231</v>
      </c>
      <c r="B46" s="205" t="s">
        <v>718</v>
      </c>
      <c r="C46" s="206" t="s">
        <v>715</v>
      </c>
      <c r="D46" s="211">
        <f>D47</f>
        <v>135.5</v>
      </c>
      <c r="E46" s="214"/>
      <c r="F46" s="211">
        <f>F47</f>
        <v>0</v>
      </c>
      <c r="G46" s="211">
        <f>G47</f>
        <v>0</v>
      </c>
    </row>
    <row r="47" spans="1:7" s="179" customFormat="1" ht="34.5" customHeight="1">
      <c r="A47" s="207" t="s">
        <v>700</v>
      </c>
      <c r="B47" s="208" t="s">
        <v>717</v>
      </c>
      <c r="C47" s="209" t="s">
        <v>716</v>
      </c>
      <c r="D47" s="212">
        <v>135.5</v>
      </c>
      <c r="E47" s="213"/>
      <c r="F47" s="212">
        <v>0</v>
      </c>
      <c r="G47" s="212">
        <v>0</v>
      </c>
    </row>
    <row r="48" spans="1:7" s="179" customFormat="1" ht="24.75" customHeight="1">
      <c r="A48" s="204" t="s">
        <v>231</v>
      </c>
      <c r="B48" s="205" t="s">
        <v>242</v>
      </c>
      <c r="C48" s="203" t="s">
        <v>37</v>
      </c>
      <c r="D48" s="211">
        <f>D49</f>
        <v>11169.599999999999</v>
      </c>
      <c r="E48" s="214"/>
      <c r="F48" s="211">
        <f>F49</f>
        <v>11169.599999999999</v>
      </c>
      <c r="G48" s="211">
        <f aca="true" t="shared" si="2" ref="G48:G59">F48/D48*100</f>
        <v>100</v>
      </c>
    </row>
    <row r="49" spans="1:7" ht="35.25" customHeight="1">
      <c r="A49" s="207" t="s">
        <v>231</v>
      </c>
      <c r="B49" s="208" t="s">
        <v>243</v>
      </c>
      <c r="C49" s="164" t="s">
        <v>39</v>
      </c>
      <c r="D49" s="212">
        <f>D50+D53</f>
        <v>11169.599999999999</v>
      </c>
      <c r="E49" s="213"/>
      <c r="F49" s="212">
        <f>F50+F53</f>
        <v>11169.599999999999</v>
      </c>
      <c r="G49" s="212">
        <f t="shared" si="2"/>
        <v>100</v>
      </c>
    </row>
    <row r="50" spans="1:7" ht="36.75" customHeight="1">
      <c r="A50" s="207" t="s">
        <v>231</v>
      </c>
      <c r="B50" s="208" t="s">
        <v>686</v>
      </c>
      <c r="C50" s="164" t="s">
        <v>41</v>
      </c>
      <c r="D50" s="212">
        <f>D51</f>
        <v>10014.9</v>
      </c>
      <c r="E50" s="213"/>
      <c r="F50" s="212">
        <f>F51</f>
        <v>10014.9</v>
      </c>
      <c r="G50" s="212">
        <f t="shared" si="2"/>
        <v>100</v>
      </c>
    </row>
    <row r="51" spans="1:7" ht="24" customHeight="1">
      <c r="A51" s="207" t="s">
        <v>231</v>
      </c>
      <c r="B51" s="208" t="s">
        <v>686</v>
      </c>
      <c r="C51" s="164" t="s">
        <v>43</v>
      </c>
      <c r="D51" s="212">
        <f>D52</f>
        <v>10014.9</v>
      </c>
      <c r="E51" s="213"/>
      <c r="F51" s="212">
        <f>F52</f>
        <v>10014.9</v>
      </c>
      <c r="G51" s="212">
        <f t="shared" si="2"/>
        <v>100</v>
      </c>
    </row>
    <row r="52" spans="1:7" ht="51" customHeight="1">
      <c r="A52" s="207" t="s">
        <v>233</v>
      </c>
      <c r="B52" s="208" t="s">
        <v>685</v>
      </c>
      <c r="C52" s="164" t="s">
        <v>645</v>
      </c>
      <c r="D52" s="212">
        <v>10014.9</v>
      </c>
      <c r="E52" s="213"/>
      <c r="F52" s="212">
        <v>10014.9</v>
      </c>
      <c r="G52" s="212">
        <f t="shared" si="2"/>
        <v>100</v>
      </c>
    </row>
    <row r="53" spans="1:7" ht="31.5">
      <c r="A53" s="204" t="s">
        <v>231</v>
      </c>
      <c r="B53" s="205" t="s">
        <v>692</v>
      </c>
      <c r="C53" s="203" t="s">
        <v>47</v>
      </c>
      <c r="D53" s="211">
        <f>D54</f>
        <v>1154.6999999999998</v>
      </c>
      <c r="E53" s="211">
        <f>E54</f>
        <v>0</v>
      </c>
      <c r="F53" s="211">
        <f>F54</f>
        <v>1154.6999999999998</v>
      </c>
      <c r="G53" s="211">
        <f>G54</f>
        <v>100</v>
      </c>
    </row>
    <row r="54" spans="1:7" ht="31.5">
      <c r="A54" s="204" t="s">
        <v>231</v>
      </c>
      <c r="B54" s="205" t="s">
        <v>691</v>
      </c>
      <c r="C54" s="203" t="s">
        <v>49</v>
      </c>
      <c r="D54" s="211">
        <f>D55</f>
        <v>1154.6999999999998</v>
      </c>
      <c r="E54" s="214"/>
      <c r="F54" s="211">
        <f>F55</f>
        <v>1154.6999999999998</v>
      </c>
      <c r="G54" s="211">
        <f t="shared" si="2"/>
        <v>100</v>
      </c>
    </row>
    <row r="55" spans="1:7" ht="54" customHeight="1">
      <c r="A55" s="207" t="s">
        <v>700</v>
      </c>
      <c r="B55" s="208" t="s">
        <v>690</v>
      </c>
      <c r="C55" s="164" t="s">
        <v>646</v>
      </c>
      <c r="D55" s="212">
        <f>D56+D57+D58</f>
        <v>1154.6999999999998</v>
      </c>
      <c r="E55" s="212">
        <f>E56+E57+E58</f>
        <v>0</v>
      </c>
      <c r="F55" s="212">
        <f>F56+F57+F58</f>
        <v>1154.6999999999998</v>
      </c>
      <c r="G55" s="212">
        <f t="shared" si="2"/>
        <v>100</v>
      </c>
    </row>
    <row r="56" spans="1:7" ht="72" customHeight="1">
      <c r="A56" s="207" t="s">
        <v>700</v>
      </c>
      <c r="B56" s="208" t="s">
        <v>687</v>
      </c>
      <c r="C56" s="164" t="s">
        <v>51</v>
      </c>
      <c r="D56" s="212">
        <v>799.4</v>
      </c>
      <c r="E56" s="213"/>
      <c r="F56" s="212">
        <v>799.4</v>
      </c>
      <c r="G56" s="212">
        <f t="shared" si="2"/>
        <v>100</v>
      </c>
    </row>
    <row r="57" spans="1:7" ht="102" customHeight="1">
      <c r="A57" s="207" t="s">
        <v>700</v>
      </c>
      <c r="B57" s="208" t="s">
        <v>688</v>
      </c>
      <c r="C57" s="164" t="s">
        <v>52</v>
      </c>
      <c r="D57" s="212">
        <v>6.9</v>
      </c>
      <c r="E57" s="213"/>
      <c r="F57" s="212">
        <v>6.9</v>
      </c>
      <c r="G57" s="212">
        <f t="shared" si="2"/>
        <v>100</v>
      </c>
    </row>
    <row r="58" spans="1:7" ht="68.25" customHeight="1">
      <c r="A58" s="207" t="s">
        <v>700</v>
      </c>
      <c r="B58" s="208" t="s">
        <v>689</v>
      </c>
      <c r="C58" s="210" t="s">
        <v>260</v>
      </c>
      <c r="D58" s="212">
        <v>348.4</v>
      </c>
      <c r="E58" s="213"/>
      <c r="F58" s="212">
        <v>348.4</v>
      </c>
      <c r="G58" s="212">
        <f t="shared" si="2"/>
        <v>100</v>
      </c>
    </row>
    <row r="59" spans="1:7" ht="19.5" customHeight="1">
      <c r="A59" s="207"/>
      <c r="B59" s="208"/>
      <c r="C59" s="203" t="s">
        <v>255</v>
      </c>
      <c r="D59" s="211">
        <f>D48+D9</f>
        <v>33191.6</v>
      </c>
      <c r="E59" s="211">
        <f>E48+E9</f>
        <v>0</v>
      </c>
      <c r="F59" s="211">
        <f>F48+F9</f>
        <v>33889.1</v>
      </c>
      <c r="G59" s="212">
        <f t="shared" si="2"/>
        <v>102.10143530290796</v>
      </c>
    </row>
    <row r="62" ht="12.75">
      <c r="D62" s="183"/>
    </row>
  </sheetData>
  <sheetProtection/>
  <mergeCells count="8">
    <mergeCell ref="C1:G2"/>
    <mergeCell ref="C3:E3"/>
    <mergeCell ref="A4:G5"/>
    <mergeCell ref="A7:B8"/>
    <mergeCell ref="C7:C8"/>
    <mergeCell ref="D7:D8"/>
    <mergeCell ref="F7:F8"/>
    <mergeCell ref="G7:G8"/>
  </mergeCells>
  <printOptions/>
  <pageMargins left="0.7" right="0.7" top="0.24" bottom="0.27" header="0.16" footer="0.17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7">
      <selection activeCell="A6" sqref="A6:G59"/>
    </sheetView>
  </sheetViews>
  <sheetFormatPr defaultColWidth="9.00390625" defaultRowHeight="12.75"/>
  <cols>
    <col min="1" max="1" width="6.375" style="182" customWidth="1"/>
    <col min="2" max="2" width="25.125" style="182" customWidth="1"/>
    <col min="3" max="3" width="69.125" style="171" customWidth="1"/>
    <col min="4" max="4" width="12.00390625" style="182" customWidth="1"/>
    <col min="5" max="5" width="13.875" style="182" hidden="1" customWidth="1"/>
    <col min="6" max="6" width="13.875" style="182" customWidth="1"/>
    <col min="7" max="7" width="12.125" style="171" customWidth="1"/>
    <col min="8" max="16384" width="9.125" style="171" customWidth="1"/>
  </cols>
  <sheetData>
    <row r="1" spans="1:7" ht="12.75" customHeight="1">
      <c r="A1" s="172"/>
      <c r="B1" s="172"/>
      <c r="C1" s="305" t="s">
        <v>819</v>
      </c>
      <c r="D1" s="306"/>
      <c r="E1" s="306"/>
      <c r="F1" s="306"/>
      <c r="G1" s="306"/>
    </row>
    <row r="2" spans="1:7" ht="36.75" customHeight="1">
      <c r="A2" s="174"/>
      <c r="B2" s="174"/>
      <c r="C2" s="306"/>
      <c r="D2" s="306"/>
      <c r="E2" s="306"/>
      <c r="F2" s="306"/>
      <c r="G2" s="306"/>
    </row>
    <row r="3" spans="1:6" ht="12.75" customHeight="1">
      <c r="A3" s="174"/>
      <c r="B3" s="174"/>
      <c r="C3" s="312"/>
      <c r="D3" s="312"/>
      <c r="E3" s="173"/>
      <c r="F3" s="173"/>
    </row>
    <row r="4" spans="1:11" ht="18" customHeight="1">
      <c r="A4" s="313" t="s">
        <v>832</v>
      </c>
      <c r="B4" s="313"/>
      <c r="C4" s="313"/>
      <c r="D4" s="313"/>
      <c r="E4" s="313"/>
      <c r="F4" s="313"/>
      <c r="G4" s="313"/>
      <c r="H4" s="176"/>
      <c r="I4" s="176"/>
      <c r="J4" s="176"/>
      <c r="K4" s="176"/>
    </row>
    <row r="5" spans="1:11" ht="48" customHeight="1">
      <c r="A5" s="313"/>
      <c r="B5" s="313"/>
      <c r="C5" s="313"/>
      <c r="D5" s="313"/>
      <c r="E5" s="313"/>
      <c r="F5" s="313"/>
      <c r="G5" s="313"/>
      <c r="H5" s="176"/>
      <c r="I5" s="176"/>
      <c r="J5" s="176"/>
      <c r="K5" s="176"/>
    </row>
    <row r="6" spans="1:6" ht="15" customHeight="1">
      <c r="A6" s="175"/>
      <c r="B6" s="175"/>
      <c r="C6" s="177"/>
      <c r="D6" s="178"/>
      <c r="E6" s="178"/>
      <c r="F6" s="189" t="s">
        <v>652</v>
      </c>
    </row>
    <row r="7" spans="1:7" ht="12.75" customHeight="1">
      <c r="A7" s="309" t="s">
        <v>217</v>
      </c>
      <c r="B7" s="309"/>
      <c r="C7" s="309" t="s">
        <v>216</v>
      </c>
      <c r="D7" s="314" t="s">
        <v>817</v>
      </c>
      <c r="E7" s="205"/>
      <c r="F7" s="314" t="s">
        <v>818</v>
      </c>
      <c r="G7" s="314" t="s">
        <v>651</v>
      </c>
    </row>
    <row r="8" spans="1:7" ht="29.25" customHeight="1">
      <c r="A8" s="309"/>
      <c r="B8" s="309"/>
      <c r="C8" s="309"/>
      <c r="D8" s="314"/>
      <c r="E8" s="205"/>
      <c r="F8" s="314"/>
      <c r="G8" s="314"/>
    </row>
    <row r="9" spans="1:7" s="179" customFormat="1" ht="20.25" customHeight="1">
      <c r="A9" s="204" t="s">
        <v>231</v>
      </c>
      <c r="B9" s="205" t="s">
        <v>627</v>
      </c>
      <c r="C9" s="206" t="s">
        <v>6</v>
      </c>
      <c r="D9" s="211">
        <f>D10+D21+D33+D45</f>
        <v>22022</v>
      </c>
      <c r="E9" s="211">
        <f>E10+E21+E33+E45</f>
        <v>0</v>
      </c>
      <c r="F9" s="211">
        <f>F10+F21+F33+F45+F28</f>
        <v>22719.51</v>
      </c>
      <c r="G9" s="211">
        <f>F9/D9*100</f>
        <v>103.16733266733267</v>
      </c>
    </row>
    <row r="10" spans="1:7" s="179" customFormat="1" ht="17.25" customHeight="1">
      <c r="A10" s="204" t="s">
        <v>231</v>
      </c>
      <c r="B10" s="205" t="s">
        <v>220</v>
      </c>
      <c r="C10" s="203" t="s">
        <v>8</v>
      </c>
      <c r="D10" s="211">
        <f>D11+D18+D19</f>
        <v>6766.5</v>
      </c>
      <c r="E10" s="211">
        <f>E11+E18+E19</f>
        <v>0</v>
      </c>
      <c r="F10" s="211">
        <f>F11+F18+F19</f>
        <v>11467.200000000003</v>
      </c>
      <c r="G10" s="211">
        <f aca="true" t="shared" si="0" ref="G10:G59">F10/D10*100</f>
        <v>169.4701839946797</v>
      </c>
    </row>
    <row r="11" spans="1:7" ht="37.5" customHeight="1">
      <c r="A11" s="207" t="s">
        <v>231</v>
      </c>
      <c r="B11" s="208" t="s">
        <v>221</v>
      </c>
      <c r="C11" s="164" t="s">
        <v>683</v>
      </c>
      <c r="D11" s="212">
        <f>D12+D14+D16</f>
        <v>6376.5</v>
      </c>
      <c r="E11" s="212">
        <f>E12+E14+E16</f>
        <v>0</v>
      </c>
      <c r="F11" s="212">
        <f>F12+F14+F16</f>
        <v>10759.900000000001</v>
      </c>
      <c r="G11" s="212">
        <f t="shared" si="0"/>
        <v>168.7430408531326</v>
      </c>
    </row>
    <row r="12" spans="1:7" ht="35.25" customHeight="1">
      <c r="A12" s="207" t="s">
        <v>231</v>
      </c>
      <c r="B12" s="208" t="s">
        <v>222</v>
      </c>
      <c r="C12" s="164" t="s">
        <v>628</v>
      </c>
      <c r="D12" s="212">
        <f>D13</f>
        <v>5424.5</v>
      </c>
      <c r="E12" s="213"/>
      <c r="F12" s="212">
        <f>F13</f>
        <v>9927.2</v>
      </c>
      <c r="G12" s="212">
        <f t="shared" si="0"/>
        <v>183.0067287307586</v>
      </c>
    </row>
    <row r="13" spans="1:7" ht="38.25" customHeight="1">
      <c r="A13" s="207" t="s">
        <v>231</v>
      </c>
      <c r="B13" s="208" t="s">
        <v>629</v>
      </c>
      <c r="C13" s="164" t="s">
        <v>628</v>
      </c>
      <c r="D13" s="212">
        <v>5424.5</v>
      </c>
      <c r="E13" s="213"/>
      <c r="F13" s="212">
        <v>9927.2</v>
      </c>
      <c r="G13" s="212">
        <f t="shared" si="0"/>
        <v>183.0067287307586</v>
      </c>
    </row>
    <row r="14" spans="1:7" ht="47.25" customHeight="1">
      <c r="A14" s="207" t="s">
        <v>219</v>
      </c>
      <c r="B14" s="208" t="s">
        <v>223</v>
      </c>
      <c r="C14" s="164" t="s">
        <v>630</v>
      </c>
      <c r="D14" s="212">
        <f>D15</f>
        <v>800</v>
      </c>
      <c r="E14" s="213"/>
      <c r="F14" s="212">
        <f>F15</f>
        <v>844.5</v>
      </c>
      <c r="G14" s="212">
        <f t="shared" si="0"/>
        <v>105.5625</v>
      </c>
    </row>
    <row r="15" spans="1:7" ht="66" customHeight="1">
      <c r="A15" s="207" t="s">
        <v>219</v>
      </c>
      <c r="B15" s="208" t="s">
        <v>631</v>
      </c>
      <c r="C15" s="164" t="s">
        <v>684</v>
      </c>
      <c r="D15" s="212">
        <v>800</v>
      </c>
      <c r="E15" s="213"/>
      <c r="F15" s="212">
        <v>844.5</v>
      </c>
      <c r="G15" s="212">
        <f t="shared" si="0"/>
        <v>105.5625</v>
      </c>
    </row>
    <row r="16" spans="1:7" ht="66" customHeight="1">
      <c r="A16" s="207" t="s">
        <v>219</v>
      </c>
      <c r="B16" s="208" t="s">
        <v>713</v>
      </c>
      <c r="C16" s="164" t="s">
        <v>714</v>
      </c>
      <c r="D16" s="212">
        <v>152</v>
      </c>
      <c r="E16" s="213"/>
      <c r="F16" s="212">
        <v>-11.8</v>
      </c>
      <c r="G16" s="212">
        <v>0</v>
      </c>
    </row>
    <row r="17" spans="1:7" ht="35.25" customHeight="1">
      <c r="A17" s="204" t="s">
        <v>231</v>
      </c>
      <c r="B17" s="205" t="s">
        <v>224</v>
      </c>
      <c r="C17" s="203" t="s">
        <v>16</v>
      </c>
      <c r="D17" s="211">
        <f>D18</f>
        <v>370</v>
      </c>
      <c r="E17" s="214"/>
      <c r="F17" s="211">
        <f>F18</f>
        <v>544.2</v>
      </c>
      <c r="G17" s="211">
        <f t="shared" si="0"/>
        <v>147.0810810810811</v>
      </c>
    </row>
    <row r="18" spans="1:7" ht="34.5" customHeight="1">
      <c r="A18" s="207" t="s">
        <v>219</v>
      </c>
      <c r="B18" s="208" t="s">
        <v>632</v>
      </c>
      <c r="C18" s="164" t="s">
        <v>16</v>
      </c>
      <c r="D18" s="212">
        <v>370</v>
      </c>
      <c r="E18" s="213"/>
      <c r="F18" s="212">
        <v>544.2</v>
      </c>
      <c r="G18" s="212">
        <f t="shared" si="0"/>
        <v>147.0810810810811</v>
      </c>
    </row>
    <row r="19" spans="1:7" ht="31.5" customHeight="1">
      <c r="A19" s="207" t="s">
        <v>231</v>
      </c>
      <c r="B19" s="208" t="s">
        <v>695</v>
      </c>
      <c r="C19" s="164" t="s">
        <v>697</v>
      </c>
      <c r="D19" s="212">
        <f>D20</f>
        <v>20</v>
      </c>
      <c r="E19" s="213"/>
      <c r="F19" s="212">
        <f>F20</f>
        <v>163.1</v>
      </c>
      <c r="G19" s="212">
        <v>100</v>
      </c>
    </row>
    <row r="20" spans="1:7" ht="46.5" customHeight="1">
      <c r="A20" s="207" t="s">
        <v>219</v>
      </c>
      <c r="B20" s="208" t="s">
        <v>696</v>
      </c>
      <c r="C20" s="164" t="s">
        <v>698</v>
      </c>
      <c r="D20" s="212">
        <v>20</v>
      </c>
      <c r="E20" s="213"/>
      <c r="F20" s="212">
        <v>163.1</v>
      </c>
      <c r="G20" s="212">
        <v>100</v>
      </c>
    </row>
    <row r="21" spans="1:7" s="179" customFormat="1" ht="48.75" customHeight="1">
      <c r="A21" s="204" t="s">
        <v>231</v>
      </c>
      <c r="B21" s="205" t="s">
        <v>229</v>
      </c>
      <c r="C21" s="203" t="s">
        <v>24</v>
      </c>
      <c r="D21" s="211">
        <f>D24</f>
        <v>15000</v>
      </c>
      <c r="E21" s="214"/>
      <c r="F21" s="211">
        <f>F24</f>
        <v>11013.3</v>
      </c>
      <c r="G21" s="211">
        <f t="shared" si="0"/>
        <v>73.422</v>
      </c>
    </row>
    <row r="22" spans="1:7" ht="99" customHeight="1">
      <c r="A22" s="204" t="s">
        <v>231</v>
      </c>
      <c r="B22" s="205" t="s">
        <v>633</v>
      </c>
      <c r="C22" s="203" t="s">
        <v>634</v>
      </c>
      <c r="D22" s="211">
        <f>D23</f>
        <v>15000</v>
      </c>
      <c r="E22" s="214"/>
      <c r="F22" s="211">
        <f>F23</f>
        <v>11013.3</v>
      </c>
      <c r="G22" s="211">
        <f t="shared" si="0"/>
        <v>73.422</v>
      </c>
    </row>
    <row r="23" spans="1:7" ht="68.25" customHeight="1">
      <c r="A23" s="204" t="s">
        <v>228</v>
      </c>
      <c r="B23" s="205" t="s">
        <v>635</v>
      </c>
      <c r="C23" s="203" t="s">
        <v>636</v>
      </c>
      <c r="D23" s="211">
        <f>D24</f>
        <v>15000</v>
      </c>
      <c r="E23" s="214"/>
      <c r="F23" s="211">
        <f>F24</f>
        <v>11013.3</v>
      </c>
      <c r="G23" s="211">
        <f t="shared" si="0"/>
        <v>73.422</v>
      </c>
    </row>
    <row r="24" spans="1:7" ht="82.5" customHeight="1">
      <c r="A24" s="207" t="s">
        <v>228</v>
      </c>
      <c r="B24" s="208" t="s">
        <v>637</v>
      </c>
      <c r="C24" s="209" t="s">
        <v>648</v>
      </c>
      <c r="D24" s="212">
        <v>15000</v>
      </c>
      <c r="E24" s="213"/>
      <c r="F24" s="212">
        <v>11013.3</v>
      </c>
      <c r="G24" s="212">
        <f t="shared" si="0"/>
        <v>73.422</v>
      </c>
    </row>
    <row r="25" spans="1:7" s="180" customFormat="1" ht="27.75" customHeight="1" hidden="1">
      <c r="A25" s="204"/>
      <c r="B25" s="205"/>
      <c r="C25" s="203"/>
      <c r="D25" s="211"/>
      <c r="E25" s="214"/>
      <c r="F25" s="211"/>
      <c r="G25" s="212" t="e">
        <f t="shared" si="0"/>
        <v>#DIV/0!</v>
      </c>
    </row>
    <row r="26" spans="1:7" ht="27.75" customHeight="1" hidden="1">
      <c r="A26" s="207"/>
      <c r="B26" s="208"/>
      <c r="C26" s="164"/>
      <c r="D26" s="212"/>
      <c r="E26" s="213"/>
      <c r="F26" s="212"/>
      <c r="G26" s="212" t="e">
        <f t="shared" si="0"/>
        <v>#DIV/0!</v>
      </c>
    </row>
    <row r="27" spans="1:7" ht="84.75" customHeight="1" hidden="1">
      <c r="A27" s="207"/>
      <c r="B27" s="208"/>
      <c r="C27" s="209"/>
      <c r="D27" s="212"/>
      <c r="E27" s="213"/>
      <c r="F27" s="212"/>
      <c r="G27" s="212" t="e">
        <f t="shared" si="0"/>
        <v>#DIV/0!</v>
      </c>
    </row>
    <row r="28" spans="1:7" ht="35.25" customHeight="1">
      <c r="A28" s="204" t="s">
        <v>231</v>
      </c>
      <c r="B28" s="205" t="s">
        <v>704</v>
      </c>
      <c r="C28" s="206" t="s">
        <v>703</v>
      </c>
      <c r="D28" s="211">
        <f aca="true" t="shared" si="1" ref="D28:F31">D29</f>
        <v>0</v>
      </c>
      <c r="E28" s="211">
        <f t="shared" si="1"/>
        <v>0</v>
      </c>
      <c r="F28" s="211">
        <f t="shared" si="1"/>
        <v>138</v>
      </c>
      <c r="G28" s="211">
        <v>0</v>
      </c>
    </row>
    <row r="29" spans="1:7" ht="21.75" customHeight="1">
      <c r="A29" s="204" t="s">
        <v>231</v>
      </c>
      <c r="B29" s="205" t="s">
        <v>706</v>
      </c>
      <c r="C29" s="206" t="s">
        <v>705</v>
      </c>
      <c r="D29" s="211">
        <f t="shared" si="1"/>
        <v>0</v>
      </c>
      <c r="E29" s="211">
        <f t="shared" si="1"/>
        <v>0</v>
      </c>
      <c r="F29" s="211">
        <f t="shared" si="1"/>
        <v>138</v>
      </c>
      <c r="G29" s="211">
        <v>0</v>
      </c>
    </row>
    <row r="30" spans="1:7" ht="24" customHeight="1">
      <c r="A30" s="204" t="s">
        <v>231</v>
      </c>
      <c r="B30" s="205" t="s">
        <v>708</v>
      </c>
      <c r="C30" s="206" t="s">
        <v>707</v>
      </c>
      <c r="D30" s="211">
        <f t="shared" si="1"/>
        <v>0</v>
      </c>
      <c r="E30" s="211">
        <f t="shared" si="1"/>
        <v>0</v>
      </c>
      <c r="F30" s="211">
        <f t="shared" si="1"/>
        <v>138</v>
      </c>
      <c r="G30" s="211">
        <v>0</v>
      </c>
    </row>
    <row r="31" spans="1:7" ht="35.25" customHeight="1">
      <c r="A31" s="207" t="s">
        <v>700</v>
      </c>
      <c r="B31" s="208" t="s">
        <v>712</v>
      </c>
      <c r="C31" s="209" t="s">
        <v>709</v>
      </c>
      <c r="D31" s="212">
        <f t="shared" si="1"/>
        <v>0</v>
      </c>
      <c r="E31" s="212">
        <f t="shared" si="1"/>
        <v>0</v>
      </c>
      <c r="F31" s="212">
        <f t="shared" si="1"/>
        <v>138</v>
      </c>
      <c r="G31" s="212">
        <v>0</v>
      </c>
    </row>
    <row r="32" spans="1:7" ht="35.25" customHeight="1">
      <c r="A32" s="207" t="s">
        <v>700</v>
      </c>
      <c r="B32" s="208" t="s">
        <v>711</v>
      </c>
      <c r="C32" s="209" t="s">
        <v>710</v>
      </c>
      <c r="D32" s="212">
        <v>0</v>
      </c>
      <c r="E32" s="213"/>
      <c r="F32" s="212">
        <v>138</v>
      </c>
      <c r="G32" s="212">
        <v>0</v>
      </c>
    </row>
    <row r="33" spans="1:7" s="181" customFormat="1" ht="22.5" customHeight="1">
      <c r="A33" s="207" t="s">
        <v>231</v>
      </c>
      <c r="B33" s="205" t="s">
        <v>234</v>
      </c>
      <c r="C33" s="206" t="s">
        <v>27</v>
      </c>
      <c r="D33" s="211">
        <f>D34+D35</f>
        <v>120</v>
      </c>
      <c r="E33" s="214"/>
      <c r="F33" s="211">
        <f>F34+F35</f>
        <v>101.01</v>
      </c>
      <c r="G33" s="211">
        <f t="shared" si="0"/>
        <v>84.175</v>
      </c>
    </row>
    <row r="34" spans="1:7" ht="65.25" customHeight="1">
      <c r="A34" s="207" t="s">
        <v>219</v>
      </c>
      <c r="B34" s="208" t="s">
        <v>235</v>
      </c>
      <c r="C34" s="164" t="s">
        <v>28</v>
      </c>
      <c r="D34" s="212">
        <v>20</v>
      </c>
      <c r="E34" s="213"/>
      <c r="F34" s="212">
        <v>0</v>
      </c>
      <c r="G34" s="212">
        <f t="shared" si="0"/>
        <v>0</v>
      </c>
    </row>
    <row r="35" spans="1:7" ht="35.25" customHeight="1">
      <c r="A35" s="204" t="s">
        <v>231</v>
      </c>
      <c r="B35" s="205" t="s">
        <v>238</v>
      </c>
      <c r="C35" s="206" t="s">
        <v>31</v>
      </c>
      <c r="D35" s="211">
        <f>D36</f>
        <v>100</v>
      </c>
      <c r="E35" s="214"/>
      <c r="F35" s="211">
        <f>F36</f>
        <v>101.01</v>
      </c>
      <c r="G35" s="211">
        <f t="shared" si="0"/>
        <v>101.01</v>
      </c>
    </row>
    <row r="36" spans="1:7" ht="51" customHeight="1">
      <c r="A36" s="207" t="s">
        <v>231</v>
      </c>
      <c r="B36" s="208" t="s">
        <v>239</v>
      </c>
      <c r="C36" s="209" t="s">
        <v>647</v>
      </c>
      <c r="D36" s="212">
        <f>D38+D39+D37</f>
        <v>100</v>
      </c>
      <c r="E36" s="213"/>
      <c r="F36" s="212">
        <f>F37+F38+F39</f>
        <v>101.01</v>
      </c>
      <c r="G36" s="212">
        <f t="shared" si="0"/>
        <v>101.01</v>
      </c>
    </row>
    <row r="37" spans="1:7" ht="65.25" customHeight="1">
      <c r="A37" s="207" t="s">
        <v>638</v>
      </c>
      <c r="B37" s="208" t="s">
        <v>240</v>
      </c>
      <c r="C37" s="209" t="s">
        <v>639</v>
      </c>
      <c r="D37" s="212">
        <v>50</v>
      </c>
      <c r="E37" s="213"/>
      <c r="F37" s="212">
        <v>80</v>
      </c>
      <c r="G37" s="212">
        <f t="shared" si="0"/>
        <v>160</v>
      </c>
    </row>
    <row r="38" spans="1:7" ht="64.5" customHeight="1">
      <c r="A38" s="207" t="s">
        <v>700</v>
      </c>
      <c r="B38" s="208" t="s">
        <v>240</v>
      </c>
      <c r="C38" s="209" t="s">
        <v>639</v>
      </c>
      <c r="D38" s="212">
        <v>50</v>
      </c>
      <c r="E38" s="213"/>
      <c r="F38" s="212">
        <v>11.01</v>
      </c>
      <c r="G38" s="212">
        <f t="shared" si="0"/>
        <v>22.02</v>
      </c>
    </row>
    <row r="39" spans="1:7" ht="50.25" customHeight="1">
      <c r="A39" s="207" t="s">
        <v>700</v>
      </c>
      <c r="B39" s="208" t="s">
        <v>701</v>
      </c>
      <c r="C39" s="209" t="s">
        <v>702</v>
      </c>
      <c r="D39" s="212">
        <v>0</v>
      </c>
      <c r="E39" s="213"/>
      <c r="F39" s="212">
        <v>10</v>
      </c>
      <c r="G39" s="212">
        <v>0</v>
      </c>
    </row>
    <row r="40" spans="1:7" s="180" customFormat="1" ht="21.75" customHeight="1" hidden="1">
      <c r="A40" s="204" t="s">
        <v>233</v>
      </c>
      <c r="B40" s="205" t="s">
        <v>279</v>
      </c>
      <c r="C40" s="206" t="s">
        <v>282</v>
      </c>
      <c r="D40" s="211">
        <f>D41+D43</f>
        <v>0</v>
      </c>
      <c r="E40" s="214"/>
      <c r="F40" s="211">
        <f>F41+F43</f>
        <v>0</v>
      </c>
      <c r="G40" s="212" t="e">
        <f t="shared" si="0"/>
        <v>#DIV/0!</v>
      </c>
    </row>
    <row r="41" spans="1:7" s="179" customFormat="1" ht="21.75" customHeight="1" hidden="1">
      <c r="A41" s="207" t="s">
        <v>233</v>
      </c>
      <c r="B41" s="208" t="s">
        <v>280</v>
      </c>
      <c r="C41" s="209" t="s">
        <v>283</v>
      </c>
      <c r="D41" s="212">
        <v>0</v>
      </c>
      <c r="E41" s="213"/>
      <c r="F41" s="212">
        <v>0</v>
      </c>
      <c r="G41" s="212" t="e">
        <f t="shared" si="0"/>
        <v>#DIV/0!</v>
      </c>
    </row>
    <row r="42" spans="1:7" s="179" customFormat="1" ht="45.75" customHeight="1" hidden="1">
      <c r="A42" s="207" t="s">
        <v>233</v>
      </c>
      <c r="B42" s="208" t="s">
        <v>284</v>
      </c>
      <c r="C42" s="209" t="s">
        <v>285</v>
      </c>
      <c r="D42" s="212">
        <v>0</v>
      </c>
      <c r="E42" s="213"/>
      <c r="F42" s="212">
        <v>0</v>
      </c>
      <c r="G42" s="212" t="e">
        <f t="shared" si="0"/>
        <v>#DIV/0!</v>
      </c>
    </row>
    <row r="43" spans="1:7" s="179" customFormat="1" ht="20.25" customHeight="1" hidden="1">
      <c r="A43" s="207" t="s">
        <v>233</v>
      </c>
      <c r="B43" s="208" t="s">
        <v>287</v>
      </c>
      <c r="C43" s="209" t="s">
        <v>286</v>
      </c>
      <c r="D43" s="212">
        <v>0</v>
      </c>
      <c r="E43" s="213"/>
      <c r="F43" s="212">
        <v>0</v>
      </c>
      <c r="G43" s="212" t="e">
        <f t="shared" si="0"/>
        <v>#DIV/0!</v>
      </c>
    </row>
    <row r="44" spans="1:7" s="179" customFormat="1" ht="48.75" customHeight="1" hidden="1">
      <c r="A44" s="207" t="s">
        <v>233</v>
      </c>
      <c r="B44" s="208" t="s">
        <v>277</v>
      </c>
      <c r="C44" s="209" t="s">
        <v>278</v>
      </c>
      <c r="D44" s="212">
        <v>0</v>
      </c>
      <c r="E44" s="213"/>
      <c r="F44" s="212">
        <v>0</v>
      </c>
      <c r="G44" s="212" t="e">
        <f t="shared" si="0"/>
        <v>#DIV/0!</v>
      </c>
    </row>
    <row r="45" spans="1:7" s="179" customFormat="1" ht="16.5" customHeight="1">
      <c r="A45" s="207" t="s">
        <v>231</v>
      </c>
      <c r="B45" s="205" t="s">
        <v>719</v>
      </c>
      <c r="C45" s="206" t="s">
        <v>715</v>
      </c>
      <c r="D45" s="211">
        <f aca="true" t="shared" si="2" ref="D45:G46">D46</f>
        <v>135.5</v>
      </c>
      <c r="E45" s="211">
        <f t="shared" si="2"/>
        <v>0</v>
      </c>
      <c r="F45" s="211">
        <f t="shared" si="2"/>
        <v>0</v>
      </c>
      <c r="G45" s="211">
        <f t="shared" si="2"/>
        <v>0</v>
      </c>
    </row>
    <row r="46" spans="1:7" s="179" customFormat="1" ht="18" customHeight="1">
      <c r="A46" s="207" t="s">
        <v>231</v>
      </c>
      <c r="B46" s="205" t="s">
        <v>718</v>
      </c>
      <c r="C46" s="206" t="s">
        <v>715</v>
      </c>
      <c r="D46" s="211">
        <f t="shared" si="2"/>
        <v>135.5</v>
      </c>
      <c r="E46" s="211">
        <f t="shared" si="2"/>
        <v>0</v>
      </c>
      <c r="F46" s="211">
        <f t="shared" si="2"/>
        <v>0</v>
      </c>
      <c r="G46" s="211">
        <f t="shared" si="2"/>
        <v>0</v>
      </c>
    </row>
    <row r="47" spans="1:7" s="179" customFormat="1" ht="32.25" customHeight="1">
      <c r="A47" s="207" t="s">
        <v>700</v>
      </c>
      <c r="B47" s="208" t="s">
        <v>717</v>
      </c>
      <c r="C47" s="209" t="s">
        <v>716</v>
      </c>
      <c r="D47" s="212">
        <v>135.5</v>
      </c>
      <c r="E47" s="213"/>
      <c r="F47" s="212">
        <v>0</v>
      </c>
      <c r="G47" s="212">
        <v>0</v>
      </c>
    </row>
    <row r="48" spans="1:7" s="179" customFormat="1" ht="20.25" customHeight="1">
      <c r="A48" s="204" t="s">
        <v>231</v>
      </c>
      <c r="B48" s="205" t="s">
        <v>242</v>
      </c>
      <c r="C48" s="203" t="s">
        <v>37</v>
      </c>
      <c r="D48" s="211">
        <f>D49</f>
        <v>11169.599999999999</v>
      </c>
      <c r="E48" s="214"/>
      <c r="F48" s="211">
        <f>F49</f>
        <v>11169.599999999999</v>
      </c>
      <c r="G48" s="211">
        <f t="shared" si="0"/>
        <v>100</v>
      </c>
    </row>
    <row r="49" spans="1:7" ht="36" customHeight="1">
      <c r="A49" s="207" t="s">
        <v>231</v>
      </c>
      <c r="B49" s="208" t="s">
        <v>243</v>
      </c>
      <c r="C49" s="164" t="s">
        <v>39</v>
      </c>
      <c r="D49" s="212">
        <f>D50+D53</f>
        <v>11169.599999999999</v>
      </c>
      <c r="E49" s="213"/>
      <c r="F49" s="212">
        <f>F50+F53</f>
        <v>11169.599999999999</v>
      </c>
      <c r="G49" s="212">
        <f t="shared" si="0"/>
        <v>100</v>
      </c>
    </row>
    <row r="50" spans="1:7" ht="33" customHeight="1">
      <c r="A50" s="207" t="s">
        <v>231</v>
      </c>
      <c r="B50" s="208" t="s">
        <v>686</v>
      </c>
      <c r="C50" s="164" t="s">
        <v>41</v>
      </c>
      <c r="D50" s="212">
        <f>D51</f>
        <v>10014.9</v>
      </c>
      <c r="E50" s="213"/>
      <c r="F50" s="212">
        <f>F51</f>
        <v>10014.9</v>
      </c>
      <c r="G50" s="212">
        <f t="shared" si="0"/>
        <v>100</v>
      </c>
    </row>
    <row r="51" spans="1:7" ht="24" customHeight="1">
      <c r="A51" s="207" t="s">
        <v>231</v>
      </c>
      <c r="B51" s="208" t="s">
        <v>686</v>
      </c>
      <c r="C51" s="164" t="s">
        <v>43</v>
      </c>
      <c r="D51" s="212">
        <f>D52</f>
        <v>10014.9</v>
      </c>
      <c r="E51" s="213"/>
      <c r="F51" s="212">
        <f>F52</f>
        <v>10014.9</v>
      </c>
      <c r="G51" s="212">
        <f t="shared" si="0"/>
        <v>100</v>
      </c>
    </row>
    <row r="52" spans="1:7" ht="51" customHeight="1">
      <c r="A52" s="207" t="s">
        <v>700</v>
      </c>
      <c r="B52" s="208" t="s">
        <v>685</v>
      </c>
      <c r="C52" s="164" t="s">
        <v>645</v>
      </c>
      <c r="D52" s="212">
        <v>10014.9</v>
      </c>
      <c r="E52" s="213"/>
      <c r="F52" s="212">
        <v>10014.9</v>
      </c>
      <c r="G52" s="212">
        <f t="shared" si="0"/>
        <v>100</v>
      </c>
    </row>
    <row r="53" spans="1:7" ht="31.5">
      <c r="A53" s="204" t="s">
        <v>231</v>
      </c>
      <c r="B53" s="205" t="s">
        <v>692</v>
      </c>
      <c r="C53" s="203" t="s">
        <v>47</v>
      </c>
      <c r="D53" s="211">
        <f>D54</f>
        <v>1154.6999999999998</v>
      </c>
      <c r="E53" s="211">
        <f>E54</f>
        <v>0</v>
      </c>
      <c r="F53" s="211">
        <f>F54</f>
        <v>1154.6999999999998</v>
      </c>
      <c r="G53" s="211">
        <f>G54</f>
        <v>100</v>
      </c>
    </row>
    <row r="54" spans="1:7" ht="33" customHeight="1">
      <c r="A54" s="204" t="s">
        <v>231</v>
      </c>
      <c r="B54" s="205" t="s">
        <v>691</v>
      </c>
      <c r="C54" s="203" t="s">
        <v>49</v>
      </c>
      <c r="D54" s="211">
        <f>D55</f>
        <v>1154.6999999999998</v>
      </c>
      <c r="E54" s="214"/>
      <c r="F54" s="211">
        <f>F55</f>
        <v>1154.6999999999998</v>
      </c>
      <c r="G54" s="211">
        <f t="shared" si="0"/>
        <v>100</v>
      </c>
    </row>
    <row r="55" spans="1:7" ht="51" customHeight="1">
      <c r="A55" s="207" t="s">
        <v>700</v>
      </c>
      <c r="B55" s="208" t="s">
        <v>690</v>
      </c>
      <c r="C55" s="164" t="s">
        <v>646</v>
      </c>
      <c r="D55" s="212">
        <f>D56+D57+D58</f>
        <v>1154.6999999999998</v>
      </c>
      <c r="E55" s="213"/>
      <c r="F55" s="212">
        <f>F56+F57+F58</f>
        <v>1154.6999999999998</v>
      </c>
      <c r="G55" s="212">
        <f t="shared" si="0"/>
        <v>100</v>
      </c>
    </row>
    <row r="56" spans="1:7" ht="66" customHeight="1">
      <c r="A56" s="207" t="s">
        <v>700</v>
      </c>
      <c r="B56" s="208" t="s">
        <v>687</v>
      </c>
      <c r="C56" s="164" t="s">
        <v>51</v>
      </c>
      <c r="D56" s="212">
        <v>799.4</v>
      </c>
      <c r="E56" s="213"/>
      <c r="F56" s="212">
        <v>799.4</v>
      </c>
      <c r="G56" s="212">
        <f t="shared" si="0"/>
        <v>100</v>
      </c>
    </row>
    <row r="57" spans="1:7" ht="97.5" customHeight="1">
      <c r="A57" s="207" t="s">
        <v>700</v>
      </c>
      <c r="B57" s="208" t="s">
        <v>688</v>
      </c>
      <c r="C57" s="164" t="s">
        <v>52</v>
      </c>
      <c r="D57" s="212">
        <v>6.9</v>
      </c>
      <c r="E57" s="213"/>
      <c r="F57" s="212">
        <v>6.9</v>
      </c>
      <c r="G57" s="212">
        <f t="shared" si="0"/>
        <v>100</v>
      </c>
    </row>
    <row r="58" spans="1:7" ht="63.75" customHeight="1">
      <c r="A58" s="207" t="s">
        <v>700</v>
      </c>
      <c r="B58" s="208" t="s">
        <v>689</v>
      </c>
      <c r="C58" s="210" t="s">
        <v>260</v>
      </c>
      <c r="D58" s="212">
        <v>348.4</v>
      </c>
      <c r="E58" s="213"/>
      <c r="F58" s="212">
        <v>348.4</v>
      </c>
      <c r="G58" s="212">
        <f t="shared" si="0"/>
        <v>100</v>
      </c>
    </row>
    <row r="59" spans="1:7" ht="19.5" customHeight="1">
      <c r="A59" s="207"/>
      <c r="B59" s="208"/>
      <c r="C59" s="203" t="s">
        <v>255</v>
      </c>
      <c r="D59" s="211">
        <f>D48+D9</f>
        <v>33191.6</v>
      </c>
      <c r="E59" s="211">
        <f>E48+E9</f>
        <v>0</v>
      </c>
      <c r="F59" s="211">
        <f>F48+F9</f>
        <v>33889.11</v>
      </c>
      <c r="G59" s="212">
        <f t="shared" si="0"/>
        <v>102.10146543101266</v>
      </c>
    </row>
    <row r="62" ht="12.75">
      <c r="D62" s="183"/>
    </row>
  </sheetData>
  <sheetProtection/>
  <mergeCells count="8">
    <mergeCell ref="C1:G2"/>
    <mergeCell ref="C3:D3"/>
    <mergeCell ref="A4:G5"/>
    <mergeCell ref="A7:B8"/>
    <mergeCell ref="C7:C8"/>
    <mergeCell ref="D7:D8"/>
    <mergeCell ref="F7:F8"/>
    <mergeCell ref="G7:G8"/>
  </mergeCells>
  <printOptions/>
  <pageMargins left="0.7086614173228347" right="0.16" top="0.16" bottom="0.17" header="0.12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view="pageBreakPreview" zoomScaleSheetLayoutView="100" zoomScalePageLayoutView="0" workbookViewId="0" topLeftCell="A138">
      <selection activeCell="A142" sqref="A142"/>
    </sheetView>
  </sheetViews>
  <sheetFormatPr defaultColWidth="8.875" defaultRowHeight="12.75"/>
  <cols>
    <col min="1" max="1" width="52.875" style="81" customWidth="1"/>
    <col min="2" max="2" width="10.00390625" style="83" customWidth="1"/>
    <col min="3" max="3" width="8.125" style="185" customWidth="1"/>
    <col min="4" max="4" width="14.25390625" style="64" customWidth="1"/>
    <col min="5" max="5" width="8.125" style="64" customWidth="1"/>
    <col min="6" max="7" width="12.75390625" style="64" customWidth="1"/>
    <col min="8" max="8" width="10.875" style="64" customWidth="1"/>
    <col min="9" max="10" width="17.00390625" style="64" customWidth="1"/>
    <col min="11" max="16384" width="8.875" style="81" customWidth="1"/>
  </cols>
  <sheetData>
    <row r="1" spans="1:10" ht="18">
      <c r="A1" s="197"/>
      <c r="B1" s="319" t="s">
        <v>820</v>
      </c>
      <c r="C1" s="319"/>
      <c r="D1" s="319"/>
      <c r="E1" s="319"/>
      <c r="F1" s="319"/>
      <c r="G1" s="319"/>
      <c r="H1" s="319"/>
      <c r="I1" s="190"/>
      <c r="J1" s="190"/>
    </row>
    <row r="2" spans="1:10" ht="39.75" customHeight="1">
      <c r="A2" s="198"/>
      <c r="B2" s="319"/>
      <c r="C2" s="319"/>
      <c r="D2" s="319"/>
      <c r="E2" s="319"/>
      <c r="F2" s="319"/>
      <c r="G2" s="319"/>
      <c r="H2" s="319"/>
      <c r="I2" s="190"/>
      <c r="J2" s="190"/>
    </row>
    <row r="3" spans="1:10" ht="30" customHeight="1">
      <c r="A3" s="318" t="s">
        <v>720</v>
      </c>
      <c r="B3" s="318"/>
      <c r="C3" s="318"/>
      <c r="D3" s="318"/>
      <c r="E3" s="318"/>
      <c r="F3" s="318"/>
      <c r="G3" s="318"/>
      <c r="H3" s="318"/>
      <c r="I3" s="184"/>
      <c r="J3" s="184"/>
    </row>
    <row r="4" spans="1:10" ht="3" customHeight="1">
      <c r="A4" s="318"/>
      <c r="B4" s="318"/>
      <c r="C4" s="318"/>
      <c r="D4" s="318"/>
      <c r="E4" s="318"/>
      <c r="F4" s="318"/>
      <c r="G4" s="318"/>
      <c r="H4" s="318"/>
      <c r="I4" s="83"/>
      <c r="J4" s="83"/>
    </row>
    <row r="5" spans="1:10" ht="18.75" customHeight="1" hidden="1">
      <c r="A5" s="318"/>
      <c r="B5" s="318"/>
      <c r="C5" s="318"/>
      <c r="D5" s="318"/>
      <c r="E5" s="318"/>
      <c r="F5" s="318"/>
      <c r="G5" s="318"/>
      <c r="H5" s="318"/>
      <c r="I5" s="85"/>
      <c r="J5" s="85"/>
    </row>
    <row r="6" spans="1:10" ht="18.75" customHeight="1" hidden="1">
      <c r="A6" s="318"/>
      <c r="B6" s="318"/>
      <c r="C6" s="318"/>
      <c r="D6" s="318"/>
      <c r="E6" s="318"/>
      <c r="F6" s="318"/>
      <c r="G6" s="318"/>
      <c r="H6" s="318"/>
      <c r="I6" s="85"/>
      <c r="J6" s="85"/>
    </row>
    <row r="7" spans="1:10" ht="18" customHeight="1" hidden="1">
      <c r="A7" s="318"/>
      <c r="B7" s="318"/>
      <c r="C7" s="318"/>
      <c r="D7" s="318"/>
      <c r="E7" s="318"/>
      <c r="F7" s="318"/>
      <c r="G7" s="318"/>
      <c r="H7" s="318"/>
      <c r="I7" s="83"/>
      <c r="J7" s="83"/>
    </row>
    <row r="8" spans="1:10" ht="20.25" hidden="1">
      <c r="A8" s="318"/>
      <c r="B8" s="318"/>
      <c r="C8" s="318"/>
      <c r="D8" s="318"/>
      <c r="E8" s="318"/>
      <c r="F8" s="318"/>
      <c r="G8" s="318"/>
      <c r="H8" s="318"/>
      <c r="I8" s="186"/>
      <c r="J8" s="186"/>
    </row>
    <row r="9" spans="1:10" ht="18.75" thickBot="1">
      <c r="A9" s="197"/>
      <c r="B9" s="199"/>
      <c r="C9" s="200"/>
      <c r="D9" s="201"/>
      <c r="E9" s="201"/>
      <c r="F9" s="201"/>
      <c r="G9" s="201"/>
      <c r="H9" s="250" t="s">
        <v>5</v>
      </c>
      <c r="I9" s="150"/>
      <c r="J9" s="150"/>
    </row>
    <row r="10" spans="1:10" ht="19.5" customHeight="1">
      <c r="A10" s="320" t="s">
        <v>61</v>
      </c>
      <c r="B10" s="321" t="s">
        <v>721</v>
      </c>
      <c r="C10" s="324" t="s">
        <v>722</v>
      </c>
      <c r="D10" s="320" t="s">
        <v>64</v>
      </c>
      <c r="E10" s="320" t="s">
        <v>723</v>
      </c>
      <c r="F10" s="325" t="s">
        <v>815</v>
      </c>
      <c r="G10" s="337" t="s">
        <v>816</v>
      </c>
      <c r="H10" s="328" t="s">
        <v>651</v>
      </c>
      <c r="I10" s="178"/>
      <c r="J10" s="178"/>
    </row>
    <row r="11" spans="1:10" ht="18">
      <c r="A11" s="320"/>
      <c r="B11" s="322"/>
      <c r="C11" s="324"/>
      <c r="D11" s="320"/>
      <c r="E11" s="320"/>
      <c r="F11" s="326"/>
      <c r="G11" s="338"/>
      <c r="H11" s="329"/>
      <c r="I11" s="178"/>
      <c r="J11" s="178"/>
    </row>
    <row r="12" spans="1:10" ht="16.5" customHeight="1" thickBot="1">
      <c r="A12" s="320"/>
      <c r="B12" s="323"/>
      <c r="C12" s="324"/>
      <c r="D12" s="320"/>
      <c r="E12" s="320"/>
      <c r="F12" s="327"/>
      <c r="G12" s="339"/>
      <c r="H12" s="330"/>
      <c r="I12" s="178"/>
      <c r="J12" s="178"/>
    </row>
    <row r="13" spans="1:10" ht="18">
      <c r="A13" s="216">
        <v>1</v>
      </c>
      <c r="B13" s="216"/>
      <c r="C13" s="216">
        <v>3</v>
      </c>
      <c r="D13" s="216">
        <v>4</v>
      </c>
      <c r="E13" s="216">
        <v>5</v>
      </c>
      <c r="F13" s="202">
        <v>6</v>
      </c>
      <c r="G13" s="202">
        <v>7</v>
      </c>
      <c r="H13" s="202">
        <v>8</v>
      </c>
      <c r="I13" s="189"/>
      <c r="J13" s="189"/>
    </row>
    <row r="14" spans="1:10" ht="17.25" customHeight="1">
      <c r="A14" s="217" t="s">
        <v>724</v>
      </c>
      <c r="B14" s="217"/>
      <c r="C14" s="218"/>
      <c r="D14" s="218"/>
      <c r="E14" s="218"/>
      <c r="F14" s="219">
        <f>F16+F32</f>
        <v>39891.49999999999</v>
      </c>
      <c r="G14" s="219">
        <f>G16+G32</f>
        <v>39543</v>
      </c>
      <c r="H14" s="219"/>
      <c r="I14" s="191"/>
      <c r="J14" s="191"/>
    </row>
    <row r="15" spans="1:10" ht="17.25" customHeight="1">
      <c r="A15" s="220" t="s">
        <v>605</v>
      </c>
      <c r="B15" s="221"/>
      <c r="C15" s="222" t="s">
        <v>69</v>
      </c>
      <c r="D15" s="221"/>
      <c r="E15" s="221"/>
      <c r="F15" s="219">
        <f>F16+F33+F54+F58</f>
        <v>10674.7</v>
      </c>
      <c r="G15" s="219">
        <f>G16+G33+G54+G58</f>
        <v>10404.199999999999</v>
      </c>
      <c r="H15" s="219">
        <f aca="true" t="shared" si="0" ref="H15:H21">G15/F15*100</f>
        <v>97.46597094063532</v>
      </c>
      <c r="I15" s="191"/>
      <c r="J15" s="191"/>
    </row>
    <row r="16" spans="1:10" ht="25.5" customHeight="1">
      <c r="A16" s="220" t="s">
        <v>725</v>
      </c>
      <c r="B16" s="221">
        <v>935</v>
      </c>
      <c r="C16" s="222"/>
      <c r="D16" s="221"/>
      <c r="E16" s="221"/>
      <c r="F16" s="219">
        <f>F17+F21</f>
        <v>2906.7</v>
      </c>
      <c r="G16" s="219">
        <f>G17+G21</f>
        <v>2906</v>
      </c>
      <c r="H16" s="219">
        <f t="shared" si="0"/>
        <v>99.97591770736575</v>
      </c>
      <c r="I16" s="191"/>
      <c r="J16" s="191"/>
    </row>
    <row r="17" spans="1:10" ht="30" customHeight="1">
      <c r="A17" s="223" t="s">
        <v>726</v>
      </c>
      <c r="B17" s="221">
        <v>935</v>
      </c>
      <c r="C17" s="222" t="s">
        <v>72</v>
      </c>
      <c r="D17" s="224"/>
      <c r="E17" s="224"/>
      <c r="F17" s="219">
        <f aca="true" t="shared" si="1" ref="F17:G19">F18</f>
        <v>1174.1</v>
      </c>
      <c r="G17" s="219">
        <f t="shared" si="1"/>
        <v>1173.7</v>
      </c>
      <c r="H17" s="219">
        <f t="shared" si="0"/>
        <v>99.96593135167363</v>
      </c>
      <c r="I17" s="191"/>
      <c r="J17" s="191"/>
    </row>
    <row r="18" spans="1:10" ht="15.75" customHeight="1">
      <c r="A18" s="223" t="s">
        <v>727</v>
      </c>
      <c r="B18" s="224"/>
      <c r="C18" s="225" t="s">
        <v>72</v>
      </c>
      <c r="D18" s="224" t="s">
        <v>728</v>
      </c>
      <c r="E18" s="224"/>
      <c r="F18" s="226">
        <f t="shared" si="1"/>
        <v>1174.1</v>
      </c>
      <c r="G18" s="226">
        <f t="shared" si="1"/>
        <v>1173.7</v>
      </c>
      <c r="H18" s="219">
        <f t="shared" si="0"/>
        <v>99.96593135167363</v>
      </c>
      <c r="I18" s="191"/>
      <c r="J18" s="191"/>
    </row>
    <row r="19" spans="1:10" ht="54" customHeight="1">
      <c r="A19" s="227" t="s">
        <v>729</v>
      </c>
      <c r="B19" s="228"/>
      <c r="C19" s="229" t="s">
        <v>72</v>
      </c>
      <c r="D19" s="230" t="s">
        <v>728</v>
      </c>
      <c r="E19" s="228">
        <v>100</v>
      </c>
      <c r="F19" s="231">
        <f t="shared" si="1"/>
        <v>1174.1</v>
      </c>
      <c r="G19" s="231">
        <f t="shared" si="1"/>
        <v>1173.7</v>
      </c>
      <c r="H19" s="231">
        <f t="shared" si="0"/>
        <v>99.96593135167363</v>
      </c>
      <c r="I19" s="191"/>
      <c r="J19" s="191"/>
    </row>
    <row r="20" spans="1:10" ht="30" customHeight="1">
      <c r="A20" s="227" t="s">
        <v>730</v>
      </c>
      <c r="B20" s="228"/>
      <c r="C20" s="229" t="s">
        <v>72</v>
      </c>
      <c r="D20" s="228" t="s">
        <v>728</v>
      </c>
      <c r="E20" s="228">
        <v>120</v>
      </c>
      <c r="F20" s="231">
        <v>1174.1</v>
      </c>
      <c r="G20" s="231">
        <v>1173.7</v>
      </c>
      <c r="H20" s="231">
        <f t="shared" si="0"/>
        <v>99.96593135167363</v>
      </c>
      <c r="I20" s="191"/>
      <c r="J20" s="191"/>
    </row>
    <row r="21" spans="1:10" ht="42" customHeight="1">
      <c r="A21" s="232" t="s">
        <v>731</v>
      </c>
      <c r="B21" s="225"/>
      <c r="C21" s="225" t="s">
        <v>83</v>
      </c>
      <c r="D21" s="224"/>
      <c r="E21" s="224"/>
      <c r="F21" s="233">
        <f>F22+F29</f>
        <v>1732.6</v>
      </c>
      <c r="G21" s="244">
        <f>G22+G29</f>
        <v>1732.3</v>
      </c>
      <c r="H21" s="219">
        <f t="shared" si="0"/>
        <v>99.98268498210781</v>
      </c>
      <c r="I21" s="191"/>
      <c r="J21" s="191"/>
    </row>
    <row r="22" spans="1:10" ht="28.5" customHeight="1">
      <c r="A22" s="223" t="s">
        <v>91</v>
      </c>
      <c r="B22" s="224"/>
      <c r="C22" s="225" t="s">
        <v>83</v>
      </c>
      <c r="D22" s="224" t="s">
        <v>732</v>
      </c>
      <c r="E22" s="224"/>
      <c r="F22" s="226">
        <f>F23+F25+F28</f>
        <v>1623.3999999999999</v>
      </c>
      <c r="G22" s="226">
        <f>G23+G25+G27</f>
        <v>1623.1</v>
      </c>
      <c r="H22" s="219">
        <f aca="true" t="shared" si="2" ref="H22:H31">G22/F22*100</f>
        <v>99.98152026610818</v>
      </c>
      <c r="I22" s="191"/>
      <c r="J22" s="191"/>
    </row>
    <row r="23" spans="1:10" s="87" customFormat="1" ht="53.25" customHeight="1">
      <c r="A23" s="227" t="s">
        <v>729</v>
      </c>
      <c r="B23" s="228"/>
      <c r="C23" s="229" t="s">
        <v>83</v>
      </c>
      <c r="D23" s="228" t="s">
        <v>732</v>
      </c>
      <c r="E23" s="228">
        <v>100</v>
      </c>
      <c r="F23" s="231">
        <f>F24</f>
        <v>587.8</v>
      </c>
      <c r="G23" s="231">
        <f>G24</f>
        <v>587.8</v>
      </c>
      <c r="H23" s="231">
        <f t="shared" si="2"/>
        <v>100</v>
      </c>
      <c r="I23" s="191"/>
      <c r="J23" s="191"/>
    </row>
    <row r="24" spans="1:10" ht="33.75" customHeight="1">
      <c r="A24" s="227" t="s">
        <v>730</v>
      </c>
      <c r="B24" s="228"/>
      <c r="C24" s="229" t="s">
        <v>83</v>
      </c>
      <c r="D24" s="228" t="s">
        <v>732</v>
      </c>
      <c r="E24" s="228">
        <v>120</v>
      </c>
      <c r="F24" s="231">
        <v>587.8</v>
      </c>
      <c r="G24" s="231">
        <v>587.8</v>
      </c>
      <c r="H24" s="231">
        <f t="shared" si="2"/>
        <v>100</v>
      </c>
      <c r="I24" s="191"/>
      <c r="J24" s="191"/>
    </row>
    <row r="25" spans="1:10" ht="30" customHeight="1">
      <c r="A25" s="234" t="s">
        <v>733</v>
      </c>
      <c r="B25" s="228"/>
      <c r="C25" s="229" t="s">
        <v>83</v>
      </c>
      <c r="D25" s="228" t="s">
        <v>732</v>
      </c>
      <c r="E25" s="228">
        <v>200</v>
      </c>
      <c r="F25" s="231">
        <f>F26</f>
        <v>1030</v>
      </c>
      <c r="G25" s="231">
        <f>G26</f>
        <v>1029.8</v>
      </c>
      <c r="H25" s="231">
        <f t="shared" si="2"/>
        <v>99.98058252427184</v>
      </c>
      <c r="I25" s="191"/>
      <c r="J25" s="191"/>
    </row>
    <row r="26" spans="1:10" ht="30" customHeight="1">
      <c r="A26" s="234" t="s">
        <v>734</v>
      </c>
      <c r="B26" s="228"/>
      <c r="C26" s="229" t="s">
        <v>83</v>
      </c>
      <c r="D26" s="228" t="s">
        <v>732</v>
      </c>
      <c r="E26" s="228">
        <v>240</v>
      </c>
      <c r="F26" s="231">
        <v>1030</v>
      </c>
      <c r="G26" s="231">
        <v>1029.8</v>
      </c>
      <c r="H26" s="231">
        <f t="shared" si="2"/>
        <v>99.98058252427184</v>
      </c>
      <c r="I26" s="191"/>
      <c r="J26" s="191"/>
    </row>
    <row r="27" spans="1:10" ht="19.5" customHeight="1">
      <c r="A27" s="234" t="s">
        <v>623</v>
      </c>
      <c r="B27" s="228"/>
      <c r="C27" s="229" t="s">
        <v>83</v>
      </c>
      <c r="D27" s="228" t="s">
        <v>732</v>
      </c>
      <c r="E27" s="228">
        <v>800</v>
      </c>
      <c r="F27" s="231">
        <f>F28</f>
        <v>5.6</v>
      </c>
      <c r="G27" s="231">
        <f>G28</f>
        <v>5.5</v>
      </c>
      <c r="H27" s="231">
        <f t="shared" si="2"/>
        <v>98.21428571428572</v>
      </c>
      <c r="I27" s="191"/>
      <c r="J27" s="191"/>
    </row>
    <row r="28" spans="1:10" ht="20.25" customHeight="1">
      <c r="A28" s="234" t="s">
        <v>397</v>
      </c>
      <c r="B28" s="228"/>
      <c r="C28" s="229" t="s">
        <v>83</v>
      </c>
      <c r="D28" s="228" t="s">
        <v>732</v>
      </c>
      <c r="E28" s="228">
        <v>850</v>
      </c>
      <c r="F28" s="231">
        <v>5.6</v>
      </c>
      <c r="G28" s="231">
        <v>5.5</v>
      </c>
      <c r="H28" s="231">
        <f t="shared" si="2"/>
        <v>98.21428571428572</v>
      </c>
      <c r="I28" s="191"/>
      <c r="J28" s="191"/>
    </row>
    <row r="29" spans="1:10" ht="30" customHeight="1">
      <c r="A29" s="223" t="s">
        <v>735</v>
      </c>
      <c r="B29" s="224">
        <v>935</v>
      </c>
      <c r="C29" s="225" t="s">
        <v>83</v>
      </c>
      <c r="D29" s="224" t="s">
        <v>736</v>
      </c>
      <c r="E29" s="224"/>
      <c r="F29" s="226">
        <f>F30</f>
        <v>109.2</v>
      </c>
      <c r="G29" s="226">
        <f>G30</f>
        <v>109.2</v>
      </c>
      <c r="H29" s="219">
        <f t="shared" si="2"/>
        <v>100</v>
      </c>
      <c r="I29" s="191"/>
      <c r="J29" s="191"/>
    </row>
    <row r="30" spans="1:10" ht="55.5" customHeight="1">
      <c r="A30" s="227" t="s">
        <v>729</v>
      </c>
      <c r="B30" s="228"/>
      <c r="C30" s="229" t="s">
        <v>83</v>
      </c>
      <c r="D30" s="228" t="s">
        <v>736</v>
      </c>
      <c r="E30" s="228">
        <v>100</v>
      </c>
      <c r="F30" s="231">
        <f>F31</f>
        <v>109.2</v>
      </c>
      <c r="G30" s="231">
        <f>G31</f>
        <v>109.2</v>
      </c>
      <c r="H30" s="231">
        <f t="shared" si="2"/>
        <v>100</v>
      </c>
      <c r="I30" s="191"/>
      <c r="J30" s="191"/>
    </row>
    <row r="31" spans="1:10" ht="33" customHeight="1">
      <c r="A31" s="227" t="s">
        <v>730</v>
      </c>
      <c r="B31" s="228"/>
      <c r="C31" s="229" t="s">
        <v>83</v>
      </c>
      <c r="D31" s="228" t="s">
        <v>736</v>
      </c>
      <c r="E31" s="228">
        <v>120</v>
      </c>
      <c r="F31" s="231">
        <v>109.2</v>
      </c>
      <c r="G31" s="231">
        <v>109.2</v>
      </c>
      <c r="H31" s="231">
        <f t="shared" si="2"/>
        <v>100</v>
      </c>
      <c r="I31" s="191"/>
      <c r="J31" s="191"/>
    </row>
    <row r="32" spans="1:10" ht="30" customHeight="1">
      <c r="A32" s="220" t="s">
        <v>737</v>
      </c>
      <c r="B32" s="221">
        <v>885</v>
      </c>
      <c r="C32" s="228"/>
      <c r="D32" s="228"/>
      <c r="E32" s="228"/>
      <c r="F32" s="219">
        <f>F33+F54+F58+F65+F86+F101+F136+F141+F152+F157+F162</f>
        <v>36984.799999999996</v>
      </c>
      <c r="G32" s="219">
        <f>G33+G54+G58+G65+G86+G101+G136+G141+G152+G157+G162</f>
        <v>36637</v>
      </c>
      <c r="H32" s="219">
        <f>G32/F32*100</f>
        <v>99.05961367913307</v>
      </c>
      <c r="I32" s="191"/>
      <c r="J32" s="191"/>
    </row>
    <row r="33" spans="1:10" s="93" customFormat="1" ht="46.5" customHeight="1">
      <c r="A33" s="235" t="s">
        <v>738</v>
      </c>
      <c r="B33" s="224">
        <v>885</v>
      </c>
      <c r="C33" s="225" t="s">
        <v>107</v>
      </c>
      <c r="D33" s="224"/>
      <c r="E33" s="224"/>
      <c r="F33" s="226">
        <f>F34+F42+F45+F48</f>
        <v>6352.5</v>
      </c>
      <c r="G33" s="226">
        <f>G34+G42+G45+G48</f>
        <v>6350.699999999999</v>
      </c>
      <c r="H33" s="219">
        <f>G33/F33*100</f>
        <v>99.97166469893742</v>
      </c>
      <c r="I33" s="191"/>
      <c r="J33" s="191"/>
    </row>
    <row r="34" spans="1:10" ht="36.75" customHeight="1">
      <c r="A34" s="223" t="s">
        <v>739</v>
      </c>
      <c r="B34" s="224"/>
      <c r="C34" s="225" t="s">
        <v>107</v>
      </c>
      <c r="D34" s="224" t="s">
        <v>740</v>
      </c>
      <c r="E34" s="224"/>
      <c r="F34" s="226">
        <f>F35+F37+F39</f>
        <v>4372.1</v>
      </c>
      <c r="G34" s="226">
        <f>G35+G37+G39</f>
        <v>4370.299999999999</v>
      </c>
      <c r="H34" s="219">
        <f>G34/F34*100</f>
        <v>99.95882985293106</v>
      </c>
      <c r="I34" s="191"/>
      <c r="J34" s="191"/>
    </row>
    <row r="35" spans="1:10" ht="51.75" customHeight="1">
      <c r="A35" s="227" t="s">
        <v>729</v>
      </c>
      <c r="B35" s="228"/>
      <c r="C35" s="229" t="s">
        <v>107</v>
      </c>
      <c r="D35" s="228" t="s">
        <v>740</v>
      </c>
      <c r="E35" s="228">
        <v>100</v>
      </c>
      <c r="F35" s="231">
        <f>F36</f>
        <v>3382.1</v>
      </c>
      <c r="G35" s="231">
        <f>G36</f>
        <v>3382.1</v>
      </c>
      <c r="H35" s="231">
        <f aca="true" t="shared" si="3" ref="H35:H41">G35/F35*100</f>
        <v>100</v>
      </c>
      <c r="I35" s="191"/>
      <c r="J35" s="191"/>
    </row>
    <row r="36" spans="1:10" ht="30" customHeight="1">
      <c r="A36" s="227" t="s">
        <v>730</v>
      </c>
      <c r="B36" s="228"/>
      <c r="C36" s="229" t="s">
        <v>107</v>
      </c>
      <c r="D36" s="228" t="s">
        <v>740</v>
      </c>
      <c r="E36" s="228">
        <v>120</v>
      </c>
      <c r="F36" s="231">
        <v>3382.1</v>
      </c>
      <c r="G36" s="231">
        <v>3382.1</v>
      </c>
      <c r="H36" s="231">
        <f t="shared" si="3"/>
        <v>100</v>
      </c>
      <c r="I36" s="191"/>
      <c r="J36" s="191"/>
    </row>
    <row r="37" spans="1:10" ht="26.25" customHeight="1">
      <c r="A37" s="234" t="s">
        <v>733</v>
      </c>
      <c r="B37" s="228"/>
      <c r="C37" s="229" t="s">
        <v>107</v>
      </c>
      <c r="D37" s="228" t="s">
        <v>740</v>
      </c>
      <c r="E37" s="228">
        <v>200</v>
      </c>
      <c r="F37" s="231">
        <f>F38</f>
        <v>651.2</v>
      </c>
      <c r="G37" s="231">
        <f>G38</f>
        <v>649.8</v>
      </c>
      <c r="H37" s="231">
        <f t="shared" si="3"/>
        <v>99.78501228501227</v>
      </c>
      <c r="I37" s="191"/>
      <c r="J37" s="191"/>
    </row>
    <row r="38" spans="1:10" s="89" customFormat="1" ht="28.5" customHeight="1">
      <c r="A38" s="234" t="s">
        <v>734</v>
      </c>
      <c r="B38" s="228"/>
      <c r="C38" s="229" t="s">
        <v>107</v>
      </c>
      <c r="D38" s="228" t="s">
        <v>740</v>
      </c>
      <c r="E38" s="228">
        <v>240</v>
      </c>
      <c r="F38" s="231">
        <v>651.2</v>
      </c>
      <c r="G38" s="231">
        <v>649.8</v>
      </c>
      <c r="H38" s="231">
        <f t="shared" si="3"/>
        <v>99.78501228501227</v>
      </c>
      <c r="I38" s="191"/>
      <c r="J38" s="191"/>
    </row>
    <row r="39" spans="1:10" ht="18" customHeight="1">
      <c r="A39" s="234" t="s">
        <v>623</v>
      </c>
      <c r="B39" s="228"/>
      <c r="C39" s="229" t="s">
        <v>107</v>
      </c>
      <c r="D39" s="228" t="s">
        <v>740</v>
      </c>
      <c r="E39" s="228">
        <v>800</v>
      </c>
      <c r="F39" s="231">
        <f>F41+F40</f>
        <v>338.8</v>
      </c>
      <c r="G39" s="231">
        <f>G40+G41</f>
        <v>338.4</v>
      </c>
      <c r="H39" s="231">
        <f t="shared" si="3"/>
        <v>99.8819362455726</v>
      </c>
      <c r="I39" s="191"/>
      <c r="J39" s="191"/>
    </row>
    <row r="40" spans="1:10" s="87" customFormat="1" ht="19.5" customHeight="1">
      <c r="A40" s="234" t="s">
        <v>741</v>
      </c>
      <c r="B40" s="228"/>
      <c r="C40" s="229" t="s">
        <v>107</v>
      </c>
      <c r="D40" s="228" t="s">
        <v>740</v>
      </c>
      <c r="E40" s="228">
        <v>830</v>
      </c>
      <c r="F40" s="231">
        <v>193</v>
      </c>
      <c r="G40" s="231">
        <v>192.6</v>
      </c>
      <c r="H40" s="231">
        <f t="shared" si="3"/>
        <v>99.79274611398964</v>
      </c>
      <c r="I40" s="191"/>
      <c r="J40" s="191"/>
    </row>
    <row r="41" spans="1:10" ht="15" customHeight="1">
      <c r="A41" s="234" t="s">
        <v>397</v>
      </c>
      <c r="B41" s="228"/>
      <c r="C41" s="229" t="s">
        <v>107</v>
      </c>
      <c r="D41" s="228" t="s">
        <v>740</v>
      </c>
      <c r="E41" s="228">
        <v>850</v>
      </c>
      <c r="F41" s="231">
        <v>145.8</v>
      </c>
      <c r="G41" s="231">
        <v>145.8</v>
      </c>
      <c r="H41" s="231">
        <f t="shared" si="3"/>
        <v>100</v>
      </c>
      <c r="I41" s="191"/>
      <c r="J41" s="191"/>
    </row>
    <row r="42" spans="1:10" ht="56.25" customHeight="1">
      <c r="A42" s="223" t="s">
        <v>742</v>
      </c>
      <c r="B42" s="224">
        <v>885</v>
      </c>
      <c r="C42" s="225" t="s">
        <v>107</v>
      </c>
      <c r="D42" s="224" t="s">
        <v>743</v>
      </c>
      <c r="E42" s="224"/>
      <c r="F42" s="226">
        <f>F43</f>
        <v>6.9</v>
      </c>
      <c r="G42" s="226">
        <f>G43</f>
        <v>6.9</v>
      </c>
      <c r="H42" s="219">
        <f aca="true" t="shared" si="4" ref="H42:H53">G42/F42*100</f>
        <v>100</v>
      </c>
      <c r="I42" s="191"/>
      <c r="J42" s="191"/>
    </row>
    <row r="43" spans="1:10" ht="27.75" customHeight="1">
      <c r="A43" s="234" t="s">
        <v>733</v>
      </c>
      <c r="B43" s="228"/>
      <c r="C43" s="229" t="s">
        <v>107</v>
      </c>
      <c r="D43" s="228" t="s">
        <v>743</v>
      </c>
      <c r="E43" s="228">
        <v>200</v>
      </c>
      <c r="F43" s="231">
        <f>F44</f>
        <v>6.9</v>
      </c>
      <c r="G43" s="231">
        <f>G44</f>
        <v>6.9</v>
      </c>
      <c r="H43" s="231">
        <f t="shared" si="4"/>
        <v>100</v>
      </c>
      <c r="I43" s="191"/>
      <c r="J43" s="191"/>
    </row>
    <row r="44" spans="1:10" ht="31.5" customHeight="1">
      <c r="A44" s="234" t="s">
        <v>734</v>
      </c>
      <c r="B44" s="228"/>
      <c r="C44" s="229" t="s">
        <v>107</v>
      </c>
      <c r="D44" s="228" t="s">
        <v>743</v>
      </c>
      <c r="E44" s="228">
        <v>240</v>
      </c>
      <c r="F44" s="231">
        <v>6.9</v>
      </c>
      <c r="G44" s="231">
        <v>6.9</v>
      </c>
      <c r="H44" s="231">
        <f t="shared" si="4"/>
        <v>100</v>
      </c>
      <c r="I44" s="191"/>
      <c r="J44" s="191"/>
    </row>
    <row r="45" spans="1:10" ht="29.25" customHeight="1">
      <c r="A45" s="223" t="s">
        <v>744</v>
      </c>
      <c r="B45" s="224"/>
      <c r="C45" s="225" t="s">
        <v>107</v>
      </c>
      <c r="D45" s="224" t="s">
        <v>745</v>
      </c>
      <c r="E45" s="224"/>
      <c r="F45" s="233">
        <f>F46</f>
        <v>1174.1</v>
      </c>
      <c r="G45" s="244">
        <f>G46</f>
        <v>1174.1</v>
      </c>
      <c r="H45" s="219">
        <f t="shared" si="4"/>
        <v>100</v>
      </c>
      <c r="I45" s="191"/>
      <c r="J45" s="191"/>
    </row>
    <row r="46" spans="1:10" ht="54" customHeight="1">
      <c r="A46" s="227" t="s">
        <v>729</v>
      </c>
      <c r="B46" s="228"/>
      <c r="C46" s="229" t="s">
        <v>107</v>
      </c>
      <c r="D46" s="228" t="s">
        <v>745</v>
      </c>
      <c r="E46" s="228">
        <v>100</v>
      </c>
      <c r="F46" s="231">
        <f>F47</f>
        <v>1174.1</v>
      </c>
      <c r="G46" s="231">
        <f>G47</f>
        <v>1174.1</v>
      </c>
      <c r="H46" s="231">
        <f t="shared" si="4"/>
        <v>100</v>
      </c>
      <c r="I46" s="191"/>
      <c r="J46" s="191"/>
    </row>
    <row r="47" spans="1:10" ht="31.5" customHeight="1">
      <c r="A47" s="227" t="s">
        <v>730</v>
      </c>
      <c r="B47" s="228"/>
      <c r="C47" s="229" t="s">
        <v>107</v>
      </c>
      <c r="D47" s="228" t="s">
        <v>745</v>
      </c>
      <c r="E47" s="228">
        <v>120</v>
      </c>
      <c r="F47" s="231">
        <v>1174.1</v>
      </c>
      <c r="G47" s="231">
        <v>1174.1</v>
      </c>
      <c r="H47" s="231">
        <f t="shared" si="4"/>
        <v>100</v>
      </c>
      <c r="I47" s="191"/>
      <c r="J47" s="191"/>
    </row>
    <row r="48" spans="1:10" s="94" customFormat="1" ht="15.75" customHeight="1">
      <c r="A48" s="220" t="s">
        <v>201</v>
      </c>
      <c r="B48" s="221">
        <v>885</v>
      </c>
      <c r="C48" s="222" t="s">
        <v>107</v>
      </c>
      <c r="D48" s="228"/>
      <c r="E48" s="230"/>
      <c r="F48" s="219">
        <f>F49</f>
        <v>799.4</v>
      </c>
      <c r="G48" s="219">
        <f>G49</f>
        <v>799.4</v>
      </c>
      <c r="H48" s="219">
        <f t="shared" si="4"/>
        <v>100</v>
      </c>
      <c r="I48" s="191"/>
      <c r="J48" s="191"/>
    </row>
    <row r="49" spans="1:10" s="94" customFormat="1" ht="57" customHeight="1">
      <c r="A49" s="223" t="s">
        <v>746</v>
      </c>
      <c r="B49" s="224"/>
      <c r="C49" s="225" t="s">
        <v>107</v>
      </c>
      <c r="D49" s="224" t="s">
        <v>747</v>
      </c>
      <c r="E49" s="224"/>
      <c r="F49" s="226">
        <f>F51+F53</f>
        <v>799.4</v>
      </c>
      <c r="G49" s="226">
        <f>G50+G52</f>
        <v>799.4</v>
      </c>
      <c r="H49" s="219">
        <f t="shared" si="4"/>
        <v>100</v>
      </c>
      <c r="I49" s="191"/>
      <c r="J49" s="191"/>
    </row>
    <row r="50" spans="1:10" s="94" customFormat="1" ht="54.75" customHeight="1">
      <c r="A50" s="227" t="s">
        <v>729</v>
      </c>
      <c r="B50" s="228"/>
      <c r="C50" s="229" t="s">
        <v>107</v>
      </c>
      <c r="D50" s="228" t="s">
        <v>747</v>
      </c>
      <c r="E50" s="228">
        <v>100</v>
      </c>
      <c r="F50" s="231">
        <f>F51</f>
        <v>771.8</v>
      </c>
      <c r="G50" s="231">
        <f>G51</f>
        <v>771.8</v>
      </c>
      <c r="H50" s="231">
        <f t="shared" si="4"/>
        <v>100</v>
      </c>
      <c r="I50" s="191"/>
      <c r="J50" s="191"/>
    </row>
    <row r="51" spans="1:10" s="94" customFormat="1" ht="30" customHeight="1">
      <c r="A51" s="227" t="s">
        <v>730</v>
      </c>
      <c r="B51" s="228"/>
      <c r="C51" s="229" t="s">
        <v>107</v>
      </c>
      <c r="D51" s="228" t="s">
        <v>747</v>
      </c>
      <c r="E51" s="228">
        <v>120</v>
      </c>
      <c r="F51" s="231">
        <v>771.8</v>
      </c>
      <c r="G51" s="231">
        <v>771.8</v>
      </c>
      <c r="H51" s="231">
        <f t="shared" si="4"/>
        <v>100</v>
      </c>
      <c r="I51" s="191"/>
      <c r="J51" s="191"/>
    </row>
    <row r="52" spans="1:10" s="87" customFormat="1" ht="31.5" customHeight="1">
      <c r="A52" s="234" t="s">
        <v>733</v>
      </c>
      <c r="B52" s="228"/>
      <c r="C52" s="229" t="s">
        <v>107</v>
      </c>
      <c r="D52" s="228" t="s">
        <v>747</v>
      </c>
      <c r="E52" s="228">
        <v>200</v>
      </c>
      <c r="F52" s="231">
        <v>27.6</v>
      </c>
      <c r="G52" s="231">
        <f>G53</f>
        <v>27.6</v>
      </c>
      <c r="H52" s="231">
        <f t="shared" si="4"/>
        <v>100</v>
      </c>
      <c r="I52" s="192"/>
      <c r="J52" s="192"/>
    </row>
    <row r="53" spans="1:10" ht="34.5" customHeight="1">
      <c r="A53" s="234" t="s">
        <v>734</v>
      </c>
      <c r="B53" s="228"/>
      <c r="C53" s="229" t="s">
        <v>107</v>
      </c>
      <c r="D53" s="228" t="s">
        <v>747</v>
      </c>
      <c r="E53" s="228">
        <v>240</v>
      </c>
      <c r="F53" s="231">
        <v>27.6</v>
      </c>
      <c r="G53" s="231">
        <v>27.6</v>
      </c>
      <c r="H53" s="231">
        <f t="shared" si="4"/>
        <v>100</v>
      </c>
      <c r="I53" s="192"/>
      <c r="J53" s="192"/>
    </row>
    <row r="54" spans="1:10" s="89" customFormat="1" ht="23.25" customHeight="1">
      <c r="A54" s="223" t="s">
        <v>123</v>
      </c>
      <c r="B54" s="224">
        <v>885</v>
      </c>
      <c r="C54" s="225" t="s">
        <v>330</v>
      </c>
      <c r="D54" s="224"/>
      <c r="E54" s="224"/>
      <c r="F54" s="226">
        <f>F55</f>
        <v>170</v>
      </c>
      <c r="G54" s="226">
        <v>0</v>
      </c>
      <c r="H54" s="219">
        <v>0</v>
      </c>
      <c r="I54" s="191"/>
      <c r="J54" s="191"/>
    </row>
    <row r="55" spans="1:10" ht="23.25" customHeight="1">
      <c r="A55" s="223" t="s">
        <v>127</v>
      </c>
      <c r="B55" s="224"/>
      <c r="C55" s="225" t="s">
        <v>330</v>
      </c>
      <c r="D55" s="224" t="s">
        <v>748</v>
      </c>
      <c r="E55" s="225"/>
      <c r="F55" s="226">
        <f>F56</f>
        <v>170</v>
      </c>
      <c r="G55" s="226">
        <v>0</v>
      </c>
      <c r="H55" s="219">
        <v>0</v>
      </c>
      <c r="I55" s="191"/>
      <c r="J55" s="191"/>
    </row>
    <row r="56" spans="1:10" s="89" customFormat="1" ht="23.25" customHeight="1">
      <c r="A56" s="234" t="s">
        <v>623</v>
      </c>
      <c r="B56" s="228"/>
      <c r="C56" s="229" t="s">
        <v>330</v>
      </c>
      <c r="D56" s="228" t="s">
        <v>748</v>
      </c>
      <c r="E56" s="229" t="s">
        <v>622</v>
      </c>
      <c r="F56" s="231">
        <f>F57</f>
        <v>170</v>
      </c>
      <c r="G56" s="231">
        <v>0</v>
      </c>
      <c r="H56" s="231">
        <v>0</v>
      </c>
      <c r="I56" s="191"/>
      <c r="J56" s="191"/>
    </row>
    <row r="57" spans="1:10" ht="23.25" customHeight="1">
      <c r="A57" s="234" t="s">
        <v>403</v>
      </c>
      <c r="B57" s="228"/>
      <c r="C57" s="229" t="s">
        <v>330</v>
      </c>
      <c r="D57" s="228" t="s">
        <v>748</v>
      </c>
      <c r="E57" s="229" t="s">
        <v>404</v>
      </c>
      <c r="F57" s="231">
        <v>170</v>
      </c>
      <c r="G57" s="231">
        <v>0</v>
      </c>
      <c r="H57" s="231">
        <v>0</v>
      </c>
      <c r="I57" s="191"/>
      <c r="J57" s="191"/>
    </row>
    <row r="58" spans="1:10" ht="18.75" customHeight="1">
      <c r="A58" s="223" t="s">
        <v>129</v>
      </c>
      <c r="B58" s="224">
        <v>885</v>
      </c>
      <c r="C58" s="225" t="s">
        <v>331</v>
      </c>
      <c r="D58" s="224"/>
      <c r="E58" s="224"/>
      <c r="F58" s="226">
        <f>F59+F62</f>
        <v>1245.5</v>
      </c>
      <c r="G58" s="226">
        <f>G59+G62</f>
        <v>1147.5</v>
      </c>
      <c r="H58" s="219"/>
      <c r="I58" s="191"/>
      <c r="J58" s="191"/>
    </row>
    <row r="59" spans="1:10" ht="30" customHeight="1">
      <c r="A59" s="223" t="s">
        <v>749</v>
      </c>
      <c r="B59" s="224"/>
      <c r="C59" s="225" t="s">
        <v>331</v>
      </c>
      <c r="D59" s="224" t="s">
        <v>750</v>
      </c>
      <c r="E59" s="224"/>
      <c r="F59" s="226">
        <f>F60</f>
        <v>72</v>
      </c>
      <c r="G59" s="226">
        <f>G60</f>
        <v>72</v>
      </c>
      <c r="H59" s="219">
        <f aca="true" t="shared" si="5" ref="H59:H92">G59/F59*100</f>
        <v>100</v>
      </c>
      <c r="I59" s="191"/>
      <c r="J59" s="191"/>
    </row>
    <row r="60" spans="1:10" ht="18" customHeight="1">
      <c r="A60" s="234" t="s">
        <v>623</v>
      </c>
      <c r="B60" s="228"/>
      <c r="C60" s="229" t="s">
        <v>331</v>
      </c>
      <c r="D60" s="228" t="s">
        <v>750</v>
      </c>
      <c r="E60" s="229" t="s">
        <v>622</v>
      </c>
      <c r="F60" s="231">
        <f>F61</f>
        <v>72</v>
      </c>
      <c r="G60" s="231">
        <f>G61</f>
        <v>72</v>
      </c>
      <c r="H60" s="231">
        <f t="shared" si="5"/>
        <v>100</v>
      </c>
      <c r="I60" s="191"/>
      <c r="J60" s="191"/>
    </row>
    <row r="61" spans="1:10" ht="18" customHeight="1">
      <c r="A61" s="234" t="s">
        <v>397</v>
      </c>
      <c r="B61" s="228"/>
      <c r="C61" s="229" t="s">
        <v>331</v>
      </c>
      <c r="D61" s="228" t="s">
        <v>750</v>
      </c>
      <c r="E61" s="229" t="s">
        <v>398</v>
      </c>
      <c r="F61" s="231">
        <v>72</v>
      </c>
      <c r="G61" s="231">
        <v>72</v>
      </c>
      <c r="H61" s="231">
        <f t="shared" si="5"/>
        <v>100</v>
      </c>
      <c r="I61" s="191"/>
      <c r="J61" s="191"/>
    </row>
    <row r="62" spans="1:10" s="89" customFormat="1" ht="15" customHeight="1">
      <c r="A62" s="223" t="s">
        <v>751</v>
      </c>
      <c r="B62" s="224"/>
      <c r="C62" s="225" t="s">
        <v>331</v>
      </c>
      <c r="D62" s="224" t="s">
        <v>752</v>
      </c>
      <c r="E62" s="225"/>
      <c r="F62" s="226">
        <f>F63</f>
        <v>1173.5</v>
      </c>
      <c r="G62" s="226">
        <f>G63</f>
        <v>1075.5</v>
      </c>
      <c r="H62" s="219">
        <f t="shared" si="5"/>
        <v>91.64891350660417</v>
      </c>
      <c r="I62" s="191"/>
      <c r="J62" s="191"/>
    </row>
    <row r="63" spans="1:10" ht="28.5" customHeight="1">
      <c r="A63" s="234" t="s">
        <v>733</v>
      </c>
      <c r="B63" s="228"/>
      <c r="C63" s="229" t="s">
        <v>331</v>
      </c>
      <c r="D63" s="228" t="s">
        <v>752</v>
      </c>
      <c r="E63" s="229" t="s">
        <v>621</v>
      </c>
      <c r="F63" s="231">
        <f>F64</f>
        <v>1173.5</v>
      </c>
      <c r="G63" s="231">
        <f>G64</f>
        <v>1075.5</v>
      </c>
      <c r="H63" s="231">
        <f t="shared" si="5"/>
        <v>91.64891350660417</v>
      </c>
      <c r="I63" s="191"/>
      <c r="J63" s="191"/>
    </row>
    <row r="64" spans="1:10" s="89" customFormat="1" ht="27" customHeight="1">
      <c r="A64" s="234" t="s">
        <v>734</v>
      </c>
      <c r="B64" s="228"/>
      <c r="C64" s="229" t="s">
        <v>331</v>
      </c>
      <c r="D64" s="228" t="s">
        <v>752</v>
      </c>
      <c r="E64" s="229" t="s">
        <v>574</v>
      </c>
      <c r="F64" s="231">
        <v>1173.5</v>
      </c>
      <c r="G64" s="231">
        <v>1075.5</v>
      </c>
      <c r="H64" s="231">
        <f t="shared" si="5"/>
        <v>91.64891350660417</v>
      </c>
      <c r="I64" s="191"/>
      <c r="J64" s="191"/>
    </row>
    <row r="65" spans="1:10" ht="30" customHeight="1">
      <c r="A65" s="220" t="s">
        <v>624</v>
      </c>
      <c r="B65" s="221">
        <v>885</v>
      </c>
      <c r="C65" s="222" t="s">
        <v>137</v>
      </c>
      <c r="D65" s="221"/>
      <c r="E65" s="221"/>
      <c r="F65" s="219">
        <f>F66+F70</f>
        <v>504.80000000000007</v>
      </c>
      <c r="G65" s="219">
        <f>G66+G70</f>
        <v>504.6</v>
      </c>
      <c r="H65" s="219">
        <f t="shared" si="5"/>
        <v>99.96038034865292</v>
      </c>
      <c r="I65" s="191"/>
      <c r="J65" s="191"/>
    </row>
    <row r="66" spans="1:10" s="89" customFormat="1" ht="47.25" customHeight="1">
      <c r="A66" s="223" t="s">
        <v>753</v>
      </c>
      <c r="B66" s="224"/>
      <c r="C66" s="225" t="s">
        <v>138</v>
      </c>
      <c r="D66" s="224"/>
      <c r="E66" s="224"/>
      <c r="F66" s="226">
        <f aca="true" t="shared" si="6" ref="F66:G68">F67</f>
        <v>48.1</v>
      </c>
      <c r="G66" s="226">
        <f t="shared" si="6"/>
        <v>48.1</v>
      </c>
      <c r="H66" s="219">
        <f t="shared" si="5"/>
        <v>100</v>
      </c>
      <c r="I66" s="191"/>
      <c r="J66" s="191"/>
    </row>
    <row r="67" spans="1:10" ht="71.25" customHeight="1">
      <c r="A67" s="223" t="s">
        <v>754</v>
      </c>
      <c r="B67" s="224"/>
      <c r="C67" s="225" t="s">
        <v>138</v>
      </c>
      <c r="D67" s="224" t="s">
        <v>755</v>
      </c>
      <c r="E67" s="224"/>
      <c r="F67" s="226">
        <f t="shared" si="6"/>
        <v>48.1</v>
      </c>
      <c r="G67" s="226">
        <f t="shared" si="6"/>
        <v>48.1</v>
      </c>
      <c r="H67" s="219">
        <f t="shared" si="5"/>
        <v>100</v>
      </c>
      <c r="I67" s="191"/>
      <c r="J67" s="191"/>
    </row>
    <row r="68" spans="1:10" ht="24.75" customHeight="1">
      <c r="A68" s="234" t="s">
        <v>733</v>
      </c>
      <c r="B68" s="228"/>
      <c r="C68" s="229" t="s">
        <v>138</v>
      </c>
      <c r="D68" s="228" t="s">
        <v>755</v>
      </c>
      <c r="E68" s="228">
        <v>200</v>
      </c>
      <c r="F68" s="236">
        <f t="shared" si="6"/>
        <v>48.1</v>
      </c>
      <c r="G68" s="236">
        <f t="shared" si="6"/>
        <v>48.1</v>
      </c>
      <c r="H68" s="231">
        <f t="shared" si="5"/>
        <v>100</v>
      </c>
      <c r="I68" s="191"/>
      <c r="J68" s="191"/>
    </row>
    <row r="69" spans="1:10" ht="30.75" customHeight="1">
      <c r="A69" s="234" t="s">
        <v>734</v>
      </c>
      <c r="B69" s="228"/>
      <c r="C69" s="229" t="s">
        <v>138</v>
      </c>
      <c r="D69" s="228" t="s">
        <v>755</v>
      </c>
      <c r="E69" s="228">
        <v>240</v>
      </c>
      <c r="F69" s="236">
        <v>48.1</v>
      </c>
      <c r="G69" s="236">
        <v>48.1</v>
      </c>
      <c r="H69" s="231">
        <f t="shared" si="5"/>
        <v>100</v>
      </c>
      <c r="I69" s="191"/>
      <c r="J69" s="191"/>
    </row>
    <row r="70" spans="1:10" ht="30.75" customHeight="1">
      <c r="A70" s="223" t="s">
        <v>625</v>
      </c>
      <c r="B70" s="224">
        <v>885</v>
      </c>
      <c r="C70" s="225" t="s">
        <v>273</v>
      </c>
      <c r="D70" s="224"/>
      <c r="E70" s="224"/>
      <c r="F70" s="226">
        <f>F71+F74+F77+F83+F80</f>
        <v>456.70000000000005</v>
      </c>
      <c r="G70" s="226">
        <f>G71+G74+G77+G83+G80</f>
        <v>456.5</v>
      </c>
      <c r="H70" s="219">
        <f t="shared" si="5"/>
        <v>99.95620757608933</v>
      </c>
      <c r="I70" s="191"/>
      <c r="J70" s="191"/>
    </row>
    <row r="71" spans="1:10" ht="30.75" customHeight="1">
      <c r="A71" s="223" t="s">
        <v>756</v>
      </c>
      <c r="B71" s="224"/>
      <c r="C71" s="225" t="s">
        <v>273</v>
      </c>
      <c r="D71" s="224" t="s">
        <v>757</v>
      </c>
      <c r="E71" s="224"/>
      <c r="F71" s="226">
        <f>F72</f>
        <v>299.8</v>
      </c>
      <c r="G71" s="226">
        <f>G72</f>
        <v>299.7</v>
      </c>
      <c r="H71" s="219">
        <f t="shared" si="5"/>
        <v>99.96664442961975</v>
      </c>
      <c r="I71" s="191"/>
      <c r="J71" s="191"/>
    </row>
    <row r="72" spans="1:10" ht="26.25" customHeight="1">
      <c r="A72" s="234" t="s">
        <v>733</v>
      </c>
      <c r="B72" s="228"/>
      <c r="C72" s="229" t="s">
        <v>273</v>
      </c>
      <c r="D72" s="228" t="s">
        <v>757</v>
      </c>
      <c r="E72" s="228">
        <v>200</v>
      </c>
      <c r="F72" s="236">
        <f>F73</f>
        <v>299.8</v>
      </c>
      <c r="G72" s="236">
        <f>G73</f>
        <v>299.7</v>
      </c>
      <c r="H72" s="231">
        <f t="shared" si="5"/>
        <v>99.96664442961975</v>
      </c>
      <c r="I72" s="191"/>
      <c r="J72" s="191"/>
    </row>
    <row r="73" spans="1:10" ht="25.5" customHeight="1">
      <c r="A73" s="234" t="s">
        <v>734</v>
      </c>
      <c r="B73" s="228"/>
      <c r="C73" s="229" t="s">
        <v>273</v>
      </c>
      <c r="D73" s="228" t="s">
        <v>757</v>
      </c>
      <c r="E73" s="228">
        <v>240</v>
      </c>
      <c r="F73" s="236">
        <v>299.8</v>
      </c>
      <c r="G73" s="236">
        <v>299.7</v>
      </c>
      <c r="H73" s="231">
        <f t="shared" si="5"/>
        <v>99.96664442961975</v>
      </c>
      <c r="I73" s="191"/>
      <c r="J73" s="191"/>
    </row>
    <row r="74" spans="1:10" ht="36" customHeight="1">
      <c r="A74" s="223" t="s">
        <v>758</v>
      </c>
      <c r="B74" s="224"/>
      <c r="C74" s="225" t="s">
        <v>273</v>
      </c>
      <c r="D74" s="224" t="s">
        <v>759</v>
      </c>
      <c r="E74" s="224"/>
      <c r="F74" s="226">
        <f>F76</f>
        <v>6</v>
      </c>
      <c r="G74" s="226">
        <f>G75</f>
        <v>6</v>
      </c>
      <c r="H74" s="219">
        <f t="shared" si="5"/>
        <v>100</v>
      </c>
      <c r="I74" s="191"/>
      <c r="J74" s="191"/>
    </row>
    <row r="75" spans="1:10" ht="32.25" customHeight="1">
      <c r="A75" s="234" t="s">
        <v>733</v>
      </c>
      <c r="B75" s="228"/>
      <c r="C75" s="229" t="s">
        <v>273</v>
      </c>
      <c r="D75" s="228" t="s">
        <v>759</v>
      </c>
      <c r="E75" s="228">
        <v>200</v>
      </c>
      <c r="F75" s="236">
        <f>F76</f>
        <v>6</v>
      </c>
      <c r="G75" s="236">
        <f>G76</f>
        <v>6</v>
      </c>
      <c r="H75" s="231">
        <f t="shared" si="5"/>
        <v>100</v>
      </c>
      <c r="I75" s="191"/>
      <c r="J75" s="191"/>
    </row>
    <row r="76" spans="1:10" ht="28.5" customHeight="1">
      <c r="A76" s="234" t="s">
        <v>734</v>
      </c>
      <c r="B76" s="228"/>
      <c r="C76" s="229" t="s">
        <v>273</v>
      </c>
      <c r="D76" s="228" t="s">
        <v>759</v>
      </c>
      <c r="E76" s="228">
        <v>240</v>
      </c>
      <c r="F76" s="236">
        <v>6</v>
      </c>
      <c r="G76" s="236">
        <v>6</v>
      </c>
      <c r="H76" s="231">
        <f t="shared" si="5"/>
        <v>100</v>
      </c>
      <c r="I76" s="191"/>
      <c r="J76" s="191"/>
    </row>
    <row r="77" spans="1:10" ht="33" customHeight="1">
      <c r="A77" s="223" t="s">
        <v>760</v>
      </c>
      <c r="B77" s="224"/>
      <c r="C77" s="225" t="s">
        <v>273</v>
      </c>
      <c r="D77" s="224" t="s">
        <v>761</v>
      </c>
      <c r="E77" s="224"/>
      <c r="F77" s="226">
        <f>F78</f>
        <v>3</v>
      </c>
      <c r="G77" s="226">
        <f>G78</f>
        <v>3</v>
      </c>
      <c r="H77" s="219">
        <f t="shared" si="5"/>
        <v>100</v>
      </c>
      <c r="I77" s="191"/>
      <c r="J77" s="191"/>
    </row>
    <row r="78" spans="1:10" ht="33.75" customHeight="1">
      <c r="A78" s="234" t="s">
        <v>733</v>
      </c>
      <c r="B78" s="228"/>
      <c r="C78" s="229" t="s">
        <v>273</v>
      </c>
      <c r="D78" s="228" t="s">
        <v>761</v>
      </c>
      <c r="E78" s="228">
        <v>200</v>
      </c>
      <c r="F78" s="236">
        <f>F79</f>
        <v>3</v>
      </c>
      <c r="G78" s="236">
        <f>G79</f>
        <v>3</v>
      </c>
      <c r="H78" s="231">
        <f t="shared" si="5"/>
        <v>100</v>
      </c>
      <c r="I78" s="191"/>
      <c r="J78" s="191"/>
    </row>
    <row r="79" spans="1:10" ht="34.5" customHeight="1">
      <c r="A79" s="234" t="s">
        <v>734</v>
      </c>
      <c r="B79" s="228"/>
      <c r="C79" s="229" t="s">
        <v>273</v>
      </c>
      <c r="D79" s="228" t="s">
        <v>761</v>
      </c>
      <c r="E79" s="228">
        <v>240</v>
      </c>
      <c r="F79" s="237">
        <v>3</v>
      </c>
      <c r="G79" s="237">
        <v>3</v>
      </c>
      <c r="H79" s="231">
        <f t="shared" si="5"/>
        <v>100</v>
      </c>
      <c r="I79" s="191"/>
      <c r="J79" s="191"/>
    </row>
    <row r="80" spans="1:10" ht="27">
      <c r="A80" s="223" t="s">
        <v>762</v>
      </c>
      <c r="B80" s="224"/>
      <c r="C80" s="225" t="s">
        <v>273</v>
      </c>
      <c r="D80" s="224" t="s">
        <v>763</v>
      </c>
      <c r="E80" s="224"/>
      <c r="F80" s="238">
        <f>F81</f>
        <v>3</v>
      </c>
      <c r="G80" s="238">
        <f>G81</f>
        <v>3</v>
      </c>
      <c r="H80" s="219">
        <f t="shared" si="5"/>
        <v>100</v>
      </c>
      <c r="I80" s="191"/>
      <c r="J80" s="191"/>
    </row>
    <row r="81" spans="1:10" ht="33.75" customHeight="1">
      <c r="A81" s="234" t="s">
        <v>733</v>
      </c>
      <c r="B81" s="228"/>
      <c r="C81" s="229" t="s">
        <v>273</v>
      </c>
      <c r="D81" s="228" t="s">
        <v>763</v>
      </c>
      <c r="E81" s="228">
        <v>200</v>
      </c>
      <c r="F81" s="237">
        <f>F82</f>
        <v>3</v>
      </c>
      <c r="G81" s="237">
        <f>G82</f>
        <v>3</v>
      </c>
      <c r="H81" s="231">
        <f t="shared" si="5"/>
        <v>100</v>
      </c>
      <c r="I81" s="191"/>
      <c r="J81" s="191"/>
    </row>
    <row r="82" spans="1:10" ht="27.75" customHeight="1">
      <c r="A82" s="234" t="s">
        <v>734</v>
      </c>
      <c r="B82" s="228"/>
      <c r="C82" s="229" t="s">
        <v>273</v>
      </c>
      <c r="D82" s="228" t="s">
        <v>763</v>
      </c>
      <c r="E82" s="228">
        <v>240</v>
      </c>
      <c r="F82" s="237">
        <v>3</v>
      </c>
      <c r="G82" s="237">
        <v>3</v>
      </c>
      <c r="H82" s="231">
        <f t="shared" si="5"/>
        <v>100</v>
      </c>
      <c r="I82" s="191"/>
      <c r="J82" s="191"/>
    </row>
    <row r="83" spans="1:10" ht="40.5" customHeight="1">
      <c r="A83" s="223" t="s">
        <v>764</v>
      </c>
      <c r="B83" s="224"/>
      <c r="C83" s="225" t="s">
        <v>273</v>
      </c>
      <c r="D83" s="239" t="s">
        <v>765</v>
      </c>
      <c r="E83" s="224"/>
      <c r="F83" s="226">
        <f>F85</f>
        <v>144.9</v>
      </c>
      <c r="G83" s="226">
        <f>G84</f>
        <v>144.8</v>
      </c>
      <c r="H83" s="219">
        <f t="shared" si="5"/>
        <v>99.93098688750864</v>
      </c>
      <c r="I83" s="191"/>
      <c r="J83" s="191"/>
    </row>
    <row r="84" spans="1:10" ht="28.5" customHeight="1">
      <c r="A84" s="234" t="s">
        <v>733</v>
      </c>
      <c r="B84" s="228"/>
      <c r="C84" s="229" t="s">
        <v>273</v>
      </c>
      <c r="D84" s="240" t="s">
        <v>765</v>
      </c>
      <c r="E84" s="228">
        <v>200</v>
      </c>
      <c r="F84" s="236">
        <f>F85</f>
        <v>144.9</v>
      </c>
      <c r="G84" s="236">
        <f>G85</f>
        <v>144.8</v>
      </c>
      <c r="H84" s="231">
        <f t="shared" si="5"/>
        <v>99.93098688750864</v>
      </c>
      <c r="I84" s="191"/>
      <c r="J84" s="191"/>
    </row>
    <row r="85" spans="1:10" ht="33" customHeight="1">
      <c r="A85" s="234" t="s">
        <v>734</v>
      </c>
      <c r="B85" s="228"/>
      <c r="C85" s="229" t="s">
        <v>273</v>
      </c>
      <c r="D85" s="240" t="s">
        <v>765</v>
      </c>
      <c r="E85" s="228">
        <v>240</v>
      </c>
      <c r="F85" s="236">
        <v>144.9</v>
      </c>
      <c r="G85" s="236">
        <v>144.8</v>
      </c>
      <c r="H85" s="231">
        <f t="shared" si="5"/>
        <v>99.93098688750864</v>
      </c>
      <c r="I85" s="191"/>
      <c r="J85" s="191"/>
    </row>
    <row r="86" spans="1:10" ht="18" customHeight="1">
      <c r="A86" s="220" t="s">
        <v>615</v>
      </c>
      <c r="B86" s="221">
        <v>885</v>
      </c>
      <c r="C86" s="222" t="s">
        <v>343</v>
      </c>
      <c r="D86" s="228"/>
      <c r="E86" s="228"/>
      <c r="F86" s="241">
        <f>F87+F91+F97</f>
        <v>14535.099999999999</v>
      </c>
      <c r="G86" s="241">
        <f>G87+G91+G97</f>
        <v>14535.099999999999</v>
      </c>
      <c r="H86" s="219">
        <f t="shared" si="5"/>
        <v>100</v>
      </c>
      <c r="I86" s="191"/>
      <c r="J86" s="191"/>
    </row>
    <row r="87" spans="1:10" ht="18.75" customHeight="1">
      <c r="A87" s="220" t="s">
        <v>434</v>
      </c>
      <c r="B87" s="221">
        <v>885</v>
      </c>
      <c r="C87" s="222" t="s">
        <v>430</v>
      </c>
      <c r="D87" s="221"/>
      <c r="E87" s="221"/>
      <c r="F87" s="241">
        <f aca="true" t="shared" si="7" ref="F87:G89">F88</f>
        <v>24.3</v>
      </c>
      <c r="G87" s="241">
        <f t="shared" si="7"/>
        <v>24.3</v>
      </c>
      <c r="H87" s="219">
        <f t="shared" si="5"/>
        <v>100</v>
      </c>
      <c r="I87" s="191"/>
      <c r="J87" s="191"/>
    </row>
    <row r="88" spans="1:10" ht="43.5" customHeight="1">
      <c r="A88" s="223" t="s">
        <v>766</v>
      </c>
      <c r="B88" s="224"/>
      <c r="C88" s="225" t="s">
        <v>430</v>
      </c>
      <c r="D88" s="224" t="s">
        <v>767</v>
      </c>
      <c r="E88" s="239"/>
      <c r="F88" s="242">
        <f t="shared" si="7"/>
        <v>24.3</v>
      </c>
      <c r="G88" s="242">
        <f t="shared" si="7"/>
        <v>24.3</v>
      </c>
      <c r="H88" s="231">
        <f t="shared" si="5"/>
        <v>100</v>
      </c>
      <c r="I88" s="191"/>
      <c r="J88" s="191"/>
    </row>
    <row r="89" spans="1:10" ht="19.5" customHeight="1">
      <c r="A89" s="234" t="s">
        <v>623</v>
      </c>
      <c r="B89" s="230"/>
      <c r="C89" s="243" t="s">
        <v>430</v>
      </c>
      <c r="D89" s="230" t="s">
        <v>767</v>
      </c>
      <c r="E89" s="240">
        <v>800</v>
      </c>
      <c r="F89" s="236">
        <f t="shared" si="7"/>
        <v>24.3</v>
      </c>
      <c r="G89" s="236">
        <f t="shared" si="7"/>
        <v>24.3</v>
      </c>
      <c r="H89" s="231">
        <f t="shared" si="5"/>
        <v>100</v>
      </c>
      <c r="I89" s="191"/>
      <c r="J89" s="191"/>
    </row>
    <row r="90" spans="1:10" ht="43.5" customHeight="1">
      <c r="A90" s="234" t="s">
        <v>768</v>
      </c>
      <c r="B90" s="230"/>
      <c r="C90" s="243" t="s">
        <v>430</v>
      </c>
      <c r="D90" s="230" t="s">
        <v>767</v>
      </c>
      <c r="E90" s="240">
        <v>810</v>
      </c>
      <c r="F90" s="236">
        <v>24.3</v>
      </c>
      <c r="G90" s="236">
        <v>24.3</v>
      </c>
      <c r="H90" s="231">
        <f t="shared" si="5"/>
        <v>100</v>
      </c>
      <c r="I90" s="191"/>
      <c r="J90" s="191"/>
    </row>
    <row r="91" spans="1:10" ht="18" customHeight="1">
      <c r="A91" s="220" t="s">
        <v>769</v>
      </c>
      <c r="B91" s="221">
        <v>885</v>
      </c>
      <c r="C91" s="222" t="s">
        <v>345</v>
      </c>
      <c r="D91" s="224"/>
      <c r="E91" s="224"/>
      <c r="F91" s="219">
        <f>F92</f>
        <v>14442.5</v>
      </c>
      <c r="G91" s="219">
        <f>G92</f>
        <v>14442.5</v>
      </c>
      <c r="H91" s="219">
        <f t="shared" si="5"/>
        <v>100</v>
      </c>
      <c r="I91" s="191"/>
      <c r="J91" s="191"/>
    </row>
    <row r="92" spans="1:10" ht="28.5" customHeight="1">
      <c r="A92" s="331" t="s">
        <v>770</v>
      </c>
      <c r="B92" s="332"/>
      <c r="C92" s="335" t="s">
        <v>345</v>
      </c>
      <c r="D92" s="336" t="s">
        <v>771</v>
      </c>
      <c r="E92" s="336"/>
      <c r="F92" s="315">
        <f>F96</f>
        <v>14442.5</v>
      </c>
      <c r="G92" s="315">
        <f>G95</f>
        <v>14442.5</v>
      </c>
      <c r="H92" s="340">
        <f t="shared" si="5"/>
        <v>100</v>
      </c>
      <c r="I92" s="191"/>
      <c r="J92" s="191"/>
    </row>
    <row r="93" spans="1:10" ht="27" customHeight="1">
      <c r="A93" s="331"/>
      <c r="B93" s="333"/>
      <c r="C93" s="335"/>
      <c r="D93" s="336"/>
      <c r="E93" s="336"/>
      <c r="F93" s="316"/>
      <c r="G93" s="316"/>
      <c r="H93" s="341"/>
      <c r="I93" s="191"/>
      <c r="J93" s="191"/>
    </row>
    <row r="94" spans="1:10" ht="4.5" customHeight="1">
      <c r="A94" s="331"/>
      <c r="B94" s="334"/>
      <c r="C94" s="335"/>
      <c r="D94" s="336"/>
      <c r="E94" s="336"/>
      <c r="F94" s="317"/>
      <c r="G94" s="317"/>
      <c r="H94" s="342"/>
      <c r="I94" s="191"/>
      <c r="J94" s="191"/>
    </row>
    <row r="95" spans="1:10" ht="32.25" customHeight="1">
      <c r="A95" s="234" t="s">
        <v>733</v>
      </c>
      <c r="B95" s="228"/>
      <c r="C95" s="229" t="s">
        <v>345</v>
      </c>
      <c r="D95" s="228" t="s">
        <v>771</v>
      </c>
      <c r="E95" s="228">
        <v>200</v>
      </c>
      <c r="F95" s="231">
        <f>F96</f>
        <v>14442.5</v>
      </c>
      <c r="G95" s="231">
        <f>G96</f>
        <v>14442.5</v>
      </c>
      <c r="H95" s="231">
        <f aca="true" t="shared" si="8" ref="H95:H126">G95/F95*100</f>
        <v>100</v>
      </c>
      <c r="I95" s="191"/>
      <c r="J95" s="191"/>
    </row>
    <row r="96" spans="1:10" ht="32.25" customHeight="1">
      <c r="A96" s="234" t="s">
        <v>734</v>
      </c>
      <c r="B96" s="228"/>
      <c r="C96" s="229" t="s">
        <v>345</v>
      </c>
      <c r="D96" s="228" t="s">
        <v>771</v>
      </c>
      <c r="E96" s="228">
        <v>240</v>
      </c>
      <c r="F96" s="231">
        <v>14442.5</v>
      </c>
      <c r="G96" s="231">
        <v>14442.5</v>
      </c>
      <c r="H96" s="231">
        <f t="shared" si="8"/>
        <v>100</v>
      </c>
      <c r="I96" s="191"/>
      <c r="J96" s="191"/>
    </row>
    <row r="97" spans="1:10" ht="18" customHeight="1">
      <c r="A97" s="220" t="s">
        <v>772</v>
      </c>
      <c r="B97" s="221"/>
      <c r="C97" s="222" t="s">
        <v>773</v>
      </c>
      <c r="D97" s="224"/>
      <c r="E97" s="224"/>
      <c r="F97" s="219">
        <f>F98</f>
        <v>68.3</v>
      </c>
      <c r="G97" s="219">
        <f>G98</f>
        <v>68.3</v>
      </c>
      <c r="H97" s="219">
        <f t="shared" si="8"/>
        <v>100</v>
      </c>
      <c r="I97" s="191"/>
      <c r="J97" s="191"/>
    </row>
    <row r="98" spans="1:10" ht="18.75" customHeight="1">
      <c r="A98" s="223" t="s">
        <v>774</v>
      </c>
      <c r="B98" s="224">
        <v>885</v>
      </c>
      <c r="C98" s="225" t="s">
        <v>773</v>
      </c>
      <c r="D98" s="224" t="s">
        <v>775</v>
      </c>
      <c r="E98" s="224"/>
      <c r="F98" s="233">
        <f>F100</f>
        <v>68.3</v>
      </c>
      <c r="G98" s="244">
        <f>G99</f>
        <v>68.3</v>
      </c>
      <c r="H98" s="219">
        <f t="shared" si="8"/>
        <v>100</v>
      </c>
      <c r="I98" s="191"/>
      <c r="J98" s="191"/>
    </row>
    <row r="99" spans="1:10" ht="25.5" customHeight="1">
      <c r="A99" s="234" t="s">
        <v>733</v>
      </c>
      <c r="B99" s="228"/>
      <c r="C99" s="229" t="s">
        <v>773</v>
      </c>
      <c r="D99" s="228" t="s">
        <v>775</v>
      </c>
      <c r="E99" s="228">
        <v>200</v>
      </c>
      <c r="F99" s="231">
        <f>F100</f>
        <v>68.3</v>
      </c>
      <c r="G99" s="231">
        <f>G100</f>
        <v>68.3</v>
      </c>
      <c r="H99" s="231">
        <f t="shared" si="8"/>
        <v>100</v>
      </c>
      <c r="I99" s="191"/>
      <c r="J99" s="191"/>
    </row>
    <row r="100" spans="1:10" ht="28.5" customHeight="1">
      <c r="A100" s="234" t="s">
        <v>734</v>
      </c>
      <c r="B100" s="228"/>
      <c r="C100" s="229" t="s">
        <v>773</v>
      </c>
      <c r="D100" s="228" t="s">
        <v>775</v>
      </c>
      <c r="E100" s="228">
        <v>240</v>
      </c>
      <c r="F100" s="245">
        <v>68.3</v>
      </c>
      <c r="G100" s="245">
        <v>68.3</v>
      </c>
      <c r="H100" s="231">
        <f t="shared" si="8"/>
        <v>100</v>
      </c>
      <c r="I100" s="191"/>
      <c r="J100" s="191"/>
    </row>
    <row r="101" spans="1:10" ht="21.75" customHeight="1">
      <c r="A101" s="220" t="s">
        <v>0</v>
      </c>
      <c r="B101" s="221">
        <v>885</v>
      </c>
      <c r="C101" s="222" t="s">
        <v>152</v>
      </c>
      <c r="D101" s="221"/>
      <c r="E101" s="221"/>
      <c r="F101" s="219">
        <f>F102</f>
        <v>7568.299999999999</v>
      </c>
      <c r="G101" s="219">
        <f>G102</f>
        <v>7567.699999999999</v>
      </c>
      <c r="H101" s="219">
        <f t="shared" si="8"/>
        <v>99.99207219586961</v>
      </c>
      <c r="I101" s="191"/>
      <c r="J101" s="191"/>
    </row>
    <row r="102" spans="1:10" ht="18.75" customHeight="1">
      <c r="A102" s="220" t="s">
        <v>158</v>
      </c>
      <c r="B102" s="221">
        <v>885</v>
      </c>
      <c r="C102" s="222" t="s">
        <v>159</v>
      </c>
      <c r="D102" s="228"/>
      <c r="E102" s="228"/>
      <c r="F102" s="219">
        <f>F103+F109+F112+F115+F118+F121+F124+F127+F130+F133+F106</f>
        <v>7568.299999999999</v>
      </c>
      <c r="G102" s="219">
        <f>G103+G109+G112+G115+G118+G121+G124+G127+G130+G133+G106</f>
        <v>7567.699999999999</v>
      </c>
      <c r="H102" s="219">
        <f t="shared" si="8"/>
        <v>99.99207219586961</v>
      </c>
      <c r="I102" s="191"/>
      <c r="J102" s="191"/>
    </row>
    <row r="103" spans="1:10" ht="28.5" customHeight="1">
      <c r="A103" s="223" t="s">
        <v>776</v>
      </c>
      <c r="B103" s="224"/>
      <c r="C103" s="225" t="s">
        <v>159</v>
      </c>
      <c r="D103" s="224" t="s">
        <v>777</v>
      </c>
      <c r="E103" s="224"/>
      <c r="F103" s="226">
        <f>F105</f>
        <v>266.3</v>
      </c>
      <c r="G103" s="226">
        <f>G104</f>
        <v>266.2</v>
      </c>
      <c r="H103" s="219">
        <f t="shared" si="8"/>
        <v>99.96244836650393</v>
      </c>
      <c r="I103" s="191"/>
      <c r="J103" s="191"/>
    </row>
    <row r="104" spans="1:10" ht="30" customHeight="1">
      <c r="A104" s="234" t="s">
        <v>733</v>
      </c>
      <c r="B104" s="228"/>
      <c r="C104" s="229" t="s">
        <v>159</v>
      </c>
      <c r="D104" s="228" t="s">
        <v>777</v>
      </c>
      <c r="E104" s="228">
        <v>200</v>
      </c>
      <c r="F104" s="231">
        <f>F105</f>
        <v>266.3</v>
      </c>
      <c r="G104" s="231">
        <f>G105</f>
        <v>266.2</v>
      </c>
      <c r="H104" s="231">
        <f t="shared" si="8"/>
        <v>99.96244836650393</v>
      </c>
      <c r="I104" s="191"/>
      <c r="J104" s="191"/>
    </row>
    <row r="105" spans="1:10" ht="33" customHeight="1">
      <c r="A105" s="234" t="s">
        <v>734</v>
      </c>
      <c r="B105" s="228"/>
      <c r="C105" s="229" t="s">
        <v>159</v>
      </c>
      <c r="D105" s="228" t="s">
        <v>777</v>
      </c>
      <c r="E105" s="228">
        <v>240</v>
      </c>
      <c r="F105" s="245">
        <v>266.3</v>
      </c>
      <c r="G105" s="245">
        <v>266.2</v>
      </c>
      <c r="H105" s="231">
        <f t="shared" si="8"/>
        <v>99.96244836650393</v>
      </c>
      <c r="I105" s="191"/>
      <c r="J105" s="191"/>
    </row>
    <row r="106" spans="1:10" ht="20.25" customHeight="1">
      <c r="A106" s="234" t="s">
        <v>271</v>
      </c>
      <c r="B106" s="228"/>
      <c r="C106" s="222" t="s">
        <v>159</v>
      </c>
      <c r="D106" s="221" t="s">
        <v>778</v>
      </c>
      <c r="E106" s="228"/>
      <c r="F106" s="219">
        <f>F107</f>
        <v>783</v>
      </c>
      <c r="G106" s="219">
        <f>G107</f>
        <v>783</v>
      </c>
      <c r="H106" s="219">
        <f t="shared" si="8"/>
        <v>100</v>
      </c>
      <c r="I106" s="191"/>
      <c r="J106" s="191"/>
    </row>
    <row r="107" spans="1:10" ht="25.5">
      <c r="A107" s="234" t="s">
        <v>733</v>
      </c>
      <c r="B107" s="228"/>
      <c r="C107" s="229" t="s">
        <v>159</v>
      </c>
      <c r="D107" s="228" t="s">
        <v>778</v>
      </c>
      <c r="E107" s="228">
        <v>200</v>
      </c>
      <c r="F107" s="231">
        <f>F108</f>
        <v>783</v>
      </c>
      <c r="G107" s="231">
        <f>G108</f>
        <v>783</v>
      </c>
      <c r="H107" s="231">
        <f t="shared" si="8"/>
        <v>100</v>
      </c>
      <c r="I107" s="191"/>
      <c r="J107" s="191"/>
    </row>
    <row r="108" spans="1:8" ht="25.5">
      <c r="A108" s="234" t="s">
        <v>734</v>
      </c>
      <c r="B108" s="228"/>
      <c r="C108" s="229" t="s">
        <v>159</v>
      </c>
      <c r="D108" s="228" t="s">
        <v>778</v>
      </c>
      <c r="E108" s="228">
        <v>240</v>
      </c>
      <c r="F108" s="231">
        <v>783</v>
      </c>
      <c r="G108" s="231">
        <v>783</v>
      </c>
      <c r="H108" s="231">
        <f t="shared" si="8"/>
        <v>100</v>
      </c>
    </row>
    <row r="109" spans="1:8" ht="29.25" customHeight="1">
      <c r="A109" s="223" t="s">
        <v>779</v>
      </c>
      <c r="B109" s="224"/>
      <c r="C109" s="225" t="s">
        <v>159</v>
      </c>
      <c r="D109" s="224" t="s">
        <v>780</v>
      </c>
      <c r="E109" s="224"/>
      <c r="F109" s="226">
        <f>F111</f>
        <v>63.6</v>
      </c>
      <c r="G109" s="226">
        <f>G110</f>
        <v>63.6</v>
      </c>
      <c r="H109" s="219">
        <f t="shared" si="8"/>
        <v>100</v>
      </c>
    </row>
    <row r="110" spans="1:8" ht="25.5">
      <c r="A110" s="234" t="s">
        <v>733</v>
      </c>
      <c r="B110" s="228"/>
      <c r="C110" s="229" t="s">
        <v>159</v>
      </c>
      <c r="D110" s="228" t="s">
        <v>780</v>
      </c>
      <c r="E110" s="228">
        <v>200</v>
      </c>
      <c r="F110" s="231">
        <f>F111</f>
        <v>63.6</v>
      </c>
      <c r="G110" s="231">
        <f>G111</f>
        <v>63.6</v>
      </c>
      <c r="H110" s="231">
        <f t="shared" si="8"/>
        <v>100</v>
      </c>
    </row>
    <row r="111" spans="1:8" ht="25.5">
      <c r="A111" s="234" t="s">
        <v>734</v>
      </c>
      <c r="B111" s="228"/>
      <c r="C111" s="229" t="s">
        <v>159</v>
      </c>
      <c r="D111" s="228" t="s">
        <v>780</v>
      </c>
      <c r="E111" s="228">
        <v>240</v>
      </c>
      <c r="F111" s="231">
        <v>63.6</v>
      </c>
      <c r="G111" s="231">
        <v>63.6</v>
      </c>
      <c r="H111" s="231">
        <f t="shared" si="8"/>
        <v>100</v>
      </c>
    </row>
    <row r="112" spans="1:8" ht="27">
      <c r="A112" s="223" t="s">
        <v>781</v>
      </c>
      <c r="B112" s="224"/>
      <c r="C112" s="225" t="s">
        <v>159</v>
      </c>
      <c r="D112" s="224" t="s">
        <v>782</v>
      </c>
      <c r="E112" s="224"/>
      <c r="F112" s="226">
        <f>F114</f>
        <v>162.7</v>
      </c>
      <c r="G112" s="226">
        <f>G113</f>
        <v>162.6</v>
      </c>
      <c r="H112" s="219">
        <f t="shared" si="8"/>
        <v>99.93853718500307</v>
      </c>
    </row>
    <row r="113" spans="1:8" ht="25.5">
      <c r="A113" s="234" t="s">
        <v>733</v>
      </c>
      <c r="B113" s="228"/>
      <c r="C113" s="229" t="s">
        <v>159</v>
      </c>
      <c r="D113" s="228" t="s">
        <v>782</v>
      </c>
      <c r="E113" s="228">
        <v>200</v>
      </c>
      <c r="F113" s="231">
        <f>F114</f>
        <v>162.7</v>
      </c>
      <c r="G113" s="231">
        <f>G114</f>
        <v>162.6</v>
      </c>
      <c r="H113" s="231">
        <f t="shared" si="8"/>
        <v>99.93853718500307</v>
      </c>
    </row>
    <row r="114" spans="1:8" ht="25.5">
      <c r="A114" s="234" t="s">
        <v>734</v>
      </c>
      <c r="B114" s="228"/>
      <c r="C114" s="229" t="s">
        <v>159</v>
      </c>
      <c r="D114" s="228" t="s">
        <v>782</v>
      </c>
      <c r="E114" s="228">
        <v>240</v>
      </c>
      <c r="F114" s="231">
        <v>162.7</v>
      </c>
      <c r="G114" s="231">
        <v>162.6</v>
      </c>
      <c r="H114" s="231">
        <f t="shared" si="8"/>
        <v>99.93853718500307</v>
      </c>
    </row>
    <row r="115" spans="1:8" ht="27">
      <c r="A115" s="223" t="s">
        <v>783</v>
      </c>
      <c r="B115" s="224"/>
      <c r="C115" s="225" t="s">
        <v>159</v>
      </c>
      <c r="D115" s="224" t="s">
        <v>784</v>
      </c>
      <c r="E115" s="224"/>
      <c r="F115" s="226">
        <f>F116</f>
        <v>1091</v>
      </c>
      <c r="G115" s="226">
        <f>G116</f>
        <v>1090.9</v>
      </c>
      <c r="H115" s="219">
        <f t="shared" si="8"/>
        <v>99.99083409715858</v>
      </c>
    </row>
    <row r="116" spans="1:8" ht="25.5">
      <c r="A116" s="234" t="s">
        <v>733</v>
      </c>
      <c r="B116" s="228"/>
      <c r="C116" s="229" t="s">
        <v>159</v>
      </c>
      <c r="D116" s="228" t="s">
        <v>784</v>
      </c>
      <c r="E116" s="228">
        <v>200</v>
      </c>
      <c r="F116" s="231">
        <f>F117</f>
        <v>1091</v>
      </c>
      <c r="G116" s="231">
        <f>G117</f>
        <v>1090.9</v>
      </c>
      <c r="H116" s="231">
        <f t="shared" si="8"/>
        <v>99.99083409715858</v>
      </c>
    </row>
    <row r="117" spans="1:8" ht="25.5">
      <c r="A117" s="234" t="s">
        <v>734</v>
      </c>
      <c r="B117" s="228"/>
      <c r="C117" s="229" t="s">
        <v>159</v>
      </c>
      <c r="D117" s="228" t="s">
        <v>784</v>
      </c>
      <c r="E117" s="228">
        <v>240</v>
      </c>
      <c r="F117" s="245">
        <v>1091</v>
      </c>
      <c r="G117" s="245">
        <v>1090.9</v>
      </c>
      <c r="H117" s="231">
        <f t="shared" si="8"/>
        <v>99.99083409715858</v>
      </c>
    </row>
    <row r="118" spans="1:8" ht="18">
      <c r="A118" s="223" t="s">
        <v>785</v>
      </c>
      <c r="B118" s="230"/>
      <c r="C118" s="225" t="s">
        <v>159</v>
      </c>
      <c r="D118" s="224" t="s">
        <v>786</v>
      </c>
      <c r="E118" s="224"/>
      <c r="F118" s="226">
        <f>F120</f>
        <v>459.6</v>
      </c>
      <c r="G118" s="226">
        <f>G119</f>
        <v>459.6</v>
      </c>
      <c r="H118" s="219">
        <f t="shared" si="8"/>
        <v>100</v>
      </c>
    </row>
    <row r="119" spans="1:8" ht="25.5">
      <c r="A119" s="234" t="s">
        <v>733</v>
      </c>
      <c r="B119" s="228"/>
      <c r="C119" s="229" t="s">
        <v>159</v>
      </c>
      <c r="D119" s="228" t="s">
        <v>786</v>
      </c>
      <c r="E119" s="228">
        <v>200</v>
      </c>
      <c r="F119" s="231">
        <f>F120</f>
        <v>459.6</v>
      </c>
      <c r="G119" s="231">
        <f>G120</f>
        <v>459.6</v>
      </c>
      <c r="H119" s="231">
        <f t="shared" si="8"/>
        <v>100</v>
      </c>
    </row>
    <row r="120" spans="1:8" ht="25.5">
      <c r="A120" s="234" t="s">
        <v>734</v>
      </c>
      <c r="B120" s="228"/>
      <c r="C120" s="229" t="s">
        <v>159</v>
      </c>
      <c r="D120" s="228" t="s">
        <v>786</v>
      </c>
      <c r="E120" s="228">
        <v>240</v>
      </c>
      <c r="F120" s="231">
        <v>459.6</v>
      </c>
      <c r="G120" s="231">
        <v>459.6</v>
      </c>
      <c r="H120" s="231">
        <f t="shared" si="8"/>
        <v>100</v>
      </c>
    </row>
    <row r="121" spans="1:8" ht="27">
      <c r="A121" s="223" t="s">
        <v>787</v>
      </c>
      <c r="B121" s="230"/>
      <c r="C121" s="225" t="s">
        <v>159</v>
      </c>
      <c r="D121" s="224" t="s">
        <v>788</v>
      </c>
      <c r="E121" s="224"/>
      <c r="F121" s="226">
        <v>230.2</v>
      </c>
      <c r="G121" s="226">
        <f>G122</f>
        <v>230.1</v>
      </c>
      <c r="H121" s="219">
        <f t="shared" si="8"/>
        <v>99.95655951346656</v>
      </c>
    </row>
    <row r="122" spans="1:8" ht="25.5">
      <c r="A122" s="234" t="s">
        <v>733</v>
      </c>
      <c r="B122" s="228"/>
      <c r="C122" s="229" t="s">
        <v>159</v>
      </c>
      <c r="D122" s="228" t="s">
        <v>788</v>
      </c>
      <c r="E122" s="228">
        <v>200</v>
      </c>
      <c r="F122" s="231">
        <f>F123</f>
        <v>230.2</v>
      </c>
      <c r="G122" s="231">
        <f>G123</f>
        <v>230.1</v>
      </c>
      <c r="H122" s="219">
        <f t="shared" si="8"/>
        <v>99.95655951346656</v>
      </c>
    </row>
    <row r="123" spans="1:8" ht="25.5">
      <c r="A123" s="234" t="s">
        <v>734</v>
      </c>
      <c r="B123" s="228"/>
      <c r="C123" s="229" t="s">
        <v>159</v>
      </c>
      <c r="D123" s="228" t="s">
        <v>788</v>
      </c>
      <c r="E123" s="228">
        <v>240</v>
      </c>
      <c r="F123" s="231">
        <v>230.2</v>
      </c>
      <c r="G123" s="231">
        <v>230.1</v>
      </c>
      <c r="H123" s="219">
        <f t="shared" si="8"/>
        <v>99.95655951346656</v>
      </c>
    </row>
    <row r="124" spans="1:8" ht="18">
      <c r="A124" s="223" t="s">
        <v>789</v>
      </c>
      <c r="B124" s="224"/>
      <c r="C124" s="225" t="s">
        <v>790</v>
      </c>
      <c r="D124" s="224" t="s">
        <v>791</v>
      </c>
      <c r="E124" s="224"/>
      <c r="F124" s="226">
        <f>F126</f>
        <v>618.7</v>
      </c>
      <c r="G124" s="226">
        <f>G125</f>
        <v>618.6</v>
      </c>
      <c r="H124" s="219">
        <f t="shared" si="8"/>
        <v>99.98383707774366</v>
      </c>
    </row>
    <row r="125" spans="1:8" ht="25.5">
      <c r="A125" s="234" t="s">
        <v>733</v>
      </c>
      <c r="B125" s="228"/>
      <c r="C125" s="229" t="s">
        <v>792</v>
      </c>
      <c r="D125" s="228" t="s">
        <v>791</v>
      </c>
      <c r="E125" s="228">
        <v>200</v>
      </c>
      <c r="F125" s="231">
        <f>F126</f>
        <v>618.7</v>
      </c>
      <c r="G125" s="231">
        <f>G126</f>
        <v>618.6</v>
      </c>
      <c r="H125" s="231">
        <f t="shared" si="8"/>
        <v>99.98383707774366</v>
      </c>
    </row>
    <row r="126" spans="1:8" ht="25.5">
      <c r="A126" s="234" t="s">
        <v>734</v>
      </c>
      <c r="B126" s="228"/>
      <c r="C126" s="229" t="s">
        <v>792</v>
      </c>
      <c r="D126" s="228" t="s">
        <v>791</v>
      </c>
      <c r="E126" s="228">
        <v>240</v>
      </c>
      <c r="F126" s="231">
        <v>618.7</v>
      </c>
      <c r="G126" s="231">
        <v>618.6</v>
      </c>
      <c r="H126" s="231">
        <f t="shared" si="8"/>
        <v>99.98383707774366</v>
      </c>
    </row>
    <row r="127" spans="1:8" ht="40.5">
      <c r="A127" s="223" t="s">
        <v>793</v>
      </c>
      <c r="B127" s="224"/>
      <c r="C127" s="225" t="s">
        <v>159</v>
      </c>
      <c r="D127" s="224" t="s">
        <v>794</v>
      </c>
      <c r="E127" s="224"/>
      <c r="F127" s="226">
        <f>F129</f>
        <v>421.6</v>
      </c>
      <c r="G127" s="226">
        <f>G128</f>
        <v>421.6</v>
      </c>
      <c r="H127" s="219">
        <f aca="true" t="shared" si="9" ref="H127:H158">G127/F127*100</f>
        <v>100</v>
      </c>
    </row>
    <row r="128" spans="1:8" ht="25.5">
      <c r="A128" s="234" t="s">
        <v>733</v>
      </c>
      <c r="B128" s="228"/>
      <c r="C128" s="229" t="s">
        <v>159</v>
      </c>
      <c r="D128" s="228" t="s">
        <v>794</v>
      </c>
      <c r="E128" s="228">
        <v>200</v>
      </c>
      <c r="F128" s="231">
        <f>F129</f>
        <v>421.6</v>
      </c>
      <c r="G128" s="231">
        <f>G129</f>
        <v>421.6</v>
      </c>
      <c r="H128" s="231">
        <f t="shared" si="9"/>
        <v>100</v>
      </c>
    </row>
    <row r="129" spans="1:8" ht="25.5">
      <c r="A129" s="234" t="s">
        <v>734</v>
      </c>
      <c r="B129" s="228"/>
      <c r="C129" s="229" t="s">
        <v>159</v>
      </c>
      <c r="D129" s="228" t="s">
        <v>794</v>
      </c>
      <c r="E129" s="228">
        <v>240</v>
      </c>
      <c r="F129" s="231">
        <v>421.6</v>
      </c>
      <c r="G129" s="231">
        <v>421.6</v>
      </c>
      <c r="H129" s="231">
        <f t="shared" si="9"/>
        <v>100</v>
      </c>
    </row>
    <row r="130" spans="1:8" ht="27">
      <c r="A130" s="223" t="s">
        <v>795</v>
      </c>
      <c r="B130" s="224"/>
      <c r="C130" s="225" t="s">
        <v>159</v>
      </c>
      <c r="D130" s="224" t="s">
        <v>796</v>
      </c>
      <c r="E130" s="224"/>
      <c r="F130" s="226">
        <f>F132</f>
        <v>3123.2</v>
      </c>
      <c r="G130" s="226">
        <f>G131</f>
        <v>3123.1</v>
      </c>
      <c r="H130" s="219">
        <f t="shared" si="9"/>
        <v>99.99679815573771</v>
      </c>
    </row>
    <row r="131" spans="1:8" ht="25.5">
      <c r="A131" s="234" t="s">
        <v>733</v>
      </c>
      <c r="B131" s="228"/>
      <c r="C131" s="229" t="s">
        <v>159</v>
      </c>
      <c r="D131" s="228" t="s">
        <v>796</v>
      </c>
      <c r="E131" s="228">
        <v>200</v>
      </c>
      <c r="F131" s="231">
        <f>F132</f>
        <v>3123.2</v>
      </c>
      <c r="G131" s="231">
        <f>G132</f>
        <v>3123.1</v>
      </c>
      <c r="H131" s="231">
        <f t="shared" si="9"/>
        <v>99.99679815573771</v>
      </c>
    </row>
    <row r="132" spans="1:8" ht="25.5">
      <c r="A132" s="234" t="s">
        <v>734</v>
      </c>
      <c r="B132" s="228"/>
      <c r="C132" s="229" t="s">
        <v>159</v>
      </c>
      <c r="D132" s="228" t="s">
        <v>796</v>
      </c>
      <c r="E132" s="228">
        <v>240</v>
      </c>
      <c r="F132" s="231">
        <v>3123.2</v>
      </c>
      <c r="G132" s="231">
        <v>3123.1</v>
      </c>
      <c r="H132" s="231">
        <f t="shared" si="9"/>
        <v>99.99679815573771</v>
      </c>
    </row>
    <row r="133" spans="1:8" ht="54">
      <c r="A133" s="223" t="s">
        <v>797</v>
      </c>
      <c r="B133" s="224"/>
      <c r="C133" s="225" t="s">
        <v>159</v>
      </c>
      <c r="D133" s="224" t="s">
        <v>798</v>
      </c>
      <c r="E133" s="224"/>
      <c r="F133" s="226">
        <f>F135</f>
        <v>348.4</v>
      </c>
      <c r="G133" s="226">
        <f>G134</f>
        <v>348.4</v>
      </c>
      <c r="H133" s="219">
        <f t="shared" si="9"/>
        <v>100</v>
      </c>
    </row>
    <row r="134" spans="1:8" ht="25.5">
      <c r="A134" s="234" t="s">
        <v>733</v>
      </c>
      <c r="B134" s="228"/>
      <c r="C134" s="229" t="s">
        <v>159</v>
      </c>
      <c r="D134" s="228" t="s">
        <v>798</v>
      </c>
      <c r="E134" s="228">
        <v>200</v>
      </c>
      <c r="F134" s="231">
        <f>F135</f>
        <v>348.4</v>
      </c>
      <c r="G134" s="231">
        <f>G135</f>
        <v>348.4</v>
      </c>
      <c r="H134" s="231">
        <f t="shared" si="9"/>
        <v>100</v>
      </c>
    </row>
    <row r="135" spans="1:8" ht="25.5">
      <c r="A135" s="234" t="s">
        <v>734</v>
      </c>
      <c r="B135" s="228"/>
      <c r="C135" s="229" t="s">
        <v>159</v>
      </c>
      <c r="D135" s="228" t="s">
        <v>798</v>
      </c>
      <c r="E135" s="228">
        <v>240</v>
      </c>
      <c r="F135" s="231">
        <v>348.4</v>
      </c>
      <c r="G135" s="231">
        <v>348.4</v>
      </c>
      <c r="H135" s="231">
        <f t="shared" si="9"/>
        <v>100</v>
      </c>
    </row>
    <row r="136" spans="1:8" ht="18">
      <c r="A136" s="220" t="s">
        <v>616</v>
      </c>
      <c r="B136" s="221">
        <v>885</v>
      </c>
      <c r="C136" s="222" t="s">
        <v>170</v>
      </c>
      <c r="D136" s="221"/>
      <c r="E136" s="221"/>
      <c r="F136" s="219">
        <f>F137</f>
        <v>24.3</v>
      </c>
      <c r="G136" s="219">
        <f>G137</f>
        <v>24.3</v>
      </c>
      <c r="H136" s="219">
        <f t="shared" si="9"/>
        <v>100</v>
      </c>
    </row>
    <row r="137" spans="1:8" ht="25.5">
      <c r="A137" s="246" t="s">
        <v>585</v>
      </c>
      <c r="B137" s="221">
        <v>885</v>
      </c>
      <c r="C137" s="225" t="s">
        <v>584</v>
      </c>
      <c r="D137" s="230"/>
      <c r="E137" s="230"/>
      <c r="F137" s="247">
        <f>F138</f>
        <v>24.3</v>
      </c>
      <c r="G137" s="247">
        <f>G138</f>
        <v>24.3</v>
      </c>
      <c r="H137" s="231">
        <f t="shared" si="9"/>
        <v>100</v>
      </c>
    </row>
    <row r="138" spans="1:8" ht="67.5">
      <c r="A138" s="223" t="s">
        <v>799</v>
      </c>
      <c r="B138" s="224"/>
      <c r="C138" s="225" t="s">
        <v>584</v>
      </c>
      <c r="D138" s="224" t="s">
        <v>800</v>
      </c>
      <c r="E138" s="224"/>
      <c r="F138" s="226">
        <f>F140</f>
        <v>24.3</v>
      </c>
      <c r="G138" s="226">
        <f>G139</f>
        <v>24.3</v>
      </c>
      <c r="H138" s="231">
        <f t="shared" si="9"/>
        <v>100</v>
      </c>
    </row>
    <row r="139" spans="1:8" ht="25.5">
      <c r="A139" s="234" t="s">
        <v>733</v>
      </c>
      <c r="B139" s="228"/>
      <c r="C139" s="229" t="s">
        <v>584</v>
      </c>
      <c r="D139" s="228" t="s">
        <v>800</v>
      </c>
      <c r="E139" s="228">
        <v>200</v>
      </c>
      <c r="F139" s="231">
        <f>F140</f>
        <v>24.3</v>
      </c>
      <c r="G139" s="231">
        <v>24.3</v>
      </c>
      <c r="H139" s="231">
        <f t="shared" si="9"/>
        <v>100</v>
      </c>
    </row>
    <row r="140" spans="1:8" ht="25.5">
      <c r="A140" s="234" t="s">
        <v>734</v>
      </c>
      <c r="B140" s="228"/>
      <c r="C140" s="229" t="s">
        <v>584</v>
      </c>
      <c r="D140" s="228" t="s">
        <v>800</v>
      </c>
      <c r="E140" s="228">
        <v>240</v>
      </c>
      <c r="F140" s="231">
        <v>24.3</v>
      </c>
      <c r="G140" s="231">
        <v>24.3</v>
      </c>
      <c r="H140" s="231">
        <f t="shared" si="9"/>
        <v>100</v>
      </c>
    </row>
    <row r="141" spans="1:8" ht="18">
      <c r="A141" s="220" t="s">
        <v>801</v>
      </c>
      <c r="B141" s="221">
        <v>885</v>
      </c>
      <c r="C141" s="222" t="s">
        <v>177</v>
      </c>
      <c r="D141" s="221"/>
      <c r="E141" s="221"/>
      <c r="F141" s="219">
        <f>F142</f>
        <v>4489.4</v>
      </c>
      <c r="G141" s="219">
        <f>G142</f>
        <v>4412.2</v>
      </c>
      <c r="H141" s="219">
        <f t="shared" si="9"/>
        <v>98.28039381654564</v>
      </c>
    </row>
    <row r="142" spans="1:8" ht="18">
      <c r="A142" s="223" t="s">
        <v>178</v>
      </c>
      <c r="B142" s="221">
        <v>885</v>
      </c>
      <c r="C142" s="225" t="s">
        <v>179</v>
      </c>
      <c r="D142" s="224"/>
      <c r="E142" s="224"/>
      <c r="F142" s="219">
        <f>F143+F146+F149</f>
        <v>4489.4</v>
      </c>
      <c r="G142" s="219">
        <f>G143+G146+G149</f>
        <v>4412.2</v>
      </c>
      <c r="H142" s="219">
        <f t="shared" si="9"/>
        <v>98.28039381654564</v>
      </c>
    </row>
    <row r="143" spans="1:8" ht="33.75" customHeight="1">
      <c r="A143" s="223" t="s">
        <v>802</v>
      </c>
      <c r="B143" s="224"/>
      <c r="C143" s="225" t="s">
        <v>179</v>
      </c>
      <c r="D143" s="224" t="s">
        <v>803</v>
      </c>
      <c r="E143" s="224"/>
      <c r="F143" s="226">
        <f>F145</f>
        <v>3064.6</v>
      </c>
      <c r="G143" s="226">
        <f>G144</f>
        <v>2987.6</v>
      </c>
      <c r="H143" s="219">
        <f t="shared" si="9"/>
        <v>97.48743718592965</v>
      </c>
    </row>
    <row r="144" spans="1:8" ht="25.5">
      <c r="A144" s="234" t="s">
        <v>733</v>
      </c>
      <c r="B144" s="228"/>
      <c r="C144" s="229" t="s">
        <v>179</v>
      </c>
      <c r="D144" s="228" t="s">
        <v>803</v>
      </c>
      <c r="E144" s="228">
        <v>200</v>
      </c>
      <c r="F144" s="231">
        <f>F145</f>
        <v>3064.6</v>
      </c>
      <c r="G144" s="231">
        <f>G145</f>
        <v>2987.6</v>
      </c>
      <c r="H144" s="231">
        <f t="shared" si="9"/>
        <v>97.48743718592965</v>
      </c>
    </row>
    <row r="145" spans="1:8" ht="25.5">
      <c r="A145" s="234" t="s">
        <v>734</v>
      </c>
      <c r="B145" s="228"/>
      <c r="C145" s="229" t="s">
        <v>179</v>
      </c>
      <c r="D145" s="228" t="s">
        <v>803</v>
      </c>
      <c r="E145" s="228">
        <v>240</v>
      </c>
      <c r="F145" s="231">
        <v>3064.6</v>
      </c>
      <c r="G145" s="231">
        <v>2987.6</v>
      </c>
      <c r="H145" s="231">
        <f t="shared" si="9"/>
        <v>97.48743718592965</v>
      </c>
    </row>
    <row r="146" spans="1:8" ht="27">
      <c r="A146" s="223" t="s">
        <v>804</v>
      </c>
      <c r="B146" s="224"/>
      <c r="C146" s="225" t="s">
        <v>179</v>
      </c>
      <c r="D146" s="224" t="s">
        <v>805</v>
      </c>
      <c r="E146" s="224"/>
      <c r="F146" s="226">
        <f>F147</f>
        <v>288.1</v>
      </c>
      <c r="G146" s="226">
        <f>G147</f>
        <v>288</v>
      </c>
      <c r="H146" s="219">
        <f t="shared" si="9"/>
        <v>99.96528982992015</v>
      </c>
    </row>
    <row r="147" spans="1:8" ht="25.5">
      <c r="A147" s="234" t="s">
        <v>733</v>
      </c>
      <c r="B147" s="228"/>
      <c r="C147" s="229" t="s">
        <v>179</v>
      </c>
      <c r="D147" s="228" t="s">
        <v>805</v>
      </c>
      <c r="E147" s="228">
        <v>200</v>
      </c>
      <c r="F147" s="231">
        <f>F148</f>
        <v>288.1</v>
      </c>
      <c r="G147" s="231">
        <f>G148</f>
        <v>288</v>
      </c>
      <c r="H147" s="231">
        <f t="shared" si="9"/>
        <v>99.96528982992015</v>
      </c>
    </row>
    <row r="148" spans="1:8" ht="25.5">
      <c r="A148" s="234" t="s">
        <v>734</v>
      </c>
      <c r="B148" s="228"/>
      <c r="C148" s="229" t="s">
        <v>179</v>
      </c>
      <c r="D148" s="228" t="s">
        <v>805</v>
      </c>
      <c r="E148" s="228">
        <v>240</v>
      </c>
      <c r="F148" s="231">
        <v>288.1</v>
      </c>
      <c r="G148" s="231">
        <v>288</v>
      </c>
      <c r="H148" s="231">
        <f t="shared" si="9"/>
        <v>99.96528982992015</v>
      </c>
    </row>
    <row r="149" spans="1:8" ht="38.25">
      <c r="A149" s="220" t="s">
        <v>806</v>
      </c>
      <c r="B149" s="221"/>
      <c r="C149" s="225" t="s">
        <v>179</v>
      </c>
      <c r="D149" s="224" t="s">
        <v>807</v>
      </c>
      <c r="E149" s="224"/>
      <c r="F149" s="219">
        <f>F150</f>
        <v>1136.7</v>
      </c>
      <c r="G149" s="219">
        <f>G150</f>
        <v>1136.6</v>
      </c>
      <c r="H149" s="219">
        <f t="shared" si="9"/>
        <v>99.9912026040292</v>
      </c>
    </row>
    <row r="150" spans="1:8" ht="25.5">
      <c r="A150" s="234" t="s">
        <v>733</v>
      </c>
      <c r="B150" s="228"/>
      <c r="C150" s="229" t="s">
        <v>179</v>
      </c>
      <c r="D150" s="228" t="s">
        <v>807</v>
      </c>
      <c r="E150" s="228">
        <v>200</v>
      </c>
      <c r="F150" s="231">
        <f>F151</f>
        <v>1136.7</v>
      </c>
      <c r="G150" s="231">
        <f>G151</f>
        <v>1136.6</v>
      </c>
      <c r="H150" s="231">
        <f t="shared" si="9"/>
        <v>99.9912026040292</v>
      </c>
    </row>
    <row r="151" spans="1:8" ht="25.5">
      <c r="A151" s="234" t="s">
        <v>734</v>
      </c>
      <c r="B151" s="228"/>
      <c r="C151" s="229" t="s">
        <v>179</v>
      </c>
      <c r="D151" s="228" t="s">
        <v>807</v>
      </c>
      <c r="E151" s="228">
        <v>240</v>
      </c>
      <c r="F151" s="231">
        <v>1136.7</v>
      </c>
      <c r="G151" s="231">
        <v>1136.6</v>
      </c>
      <c r="H151" s="231">
        <f t="shared" si="9"/>
        <v>99.9912026040292</v>
      </c>
    </row>
    <row r="152" spans="1:8" ht="18">
      <c r="A152" s="220" t="s">
        <v>617</v>
      </c>
      <c r="B152" s="221">
        <v>885</v>
      </c>
      <c r="C152" s="222">
        <v>1000</v>
      </c>
      <c r="D152" s="228"/>
      <c r="E152" s="230"/>
      <c r="F152" s="219">
        <f>F153</f>
        <v>388</v>
      </c>
      <c r="G152" s="219">
        <f>G153</f>
        <v>388</v>
      </c>
      <c r="H152" s="219">
        <f t="shared" si="9"/>
        <v>100</v>
      </c>
    </row>
    <row r="153" spans="1:8" ht="15.75" customHeight="1">
      <c r="A153" s="220" t="s">
        <v>640</v>
      </c>
      <c r="B153" s="221">
        <v>885</v>
      </c>
      <c r="C153" s="222">
        <v>1003</v>
      </c>
      <c r="D153" s="228"/>
      <c r="E153" s="230"/>
      <c r="F153" s="219">
        <f>F156</f>
        <v>388</v>
      </c>
      <c r="G153" s="219">
        <f>G156</f>
        <v>388</v>
      </c>
      <c r="H153" s="219">
        <f t="shared" si="9"/>
        <v>100</v>
      </c>
    </row>
    <row r="154" spans="1:8" ht="40.5">
      <c r="A154" s="248" t="s">
        <v>641</v>
      </c>
      <c r="B154" s="225"/>
      <c r="C154" s="225">
        <v>1003</v>
      </c>
      <c r="D154" s="224" t="s">
        <v>808</v>
      </c>
      <c r="E154" s="224"/>
      <c r="F154" s="226">
        <f>F156</f>
        <v>388</v>
      </c>
      <c r="G154" s="226">
        <f>G156</f>
        <v>388</v>
      </c>
      <c r="H154" s="219">
        <f t="shared" si="9"/>
        <v>100</v>
      </c>
    </row>
    <row r="155" spans="1:8" ht="16.5" customHeight="1">
      <c r="A155" s="234" t="s">
        <v>626</v>
      </c>
      <c r="B155" s="228"/>
      <c r="C155" s="229">
        <v>1003</v>
      </c>
      <c r="D155" s="228" t="s">
        <v>808</v>
      </c>
      <c r="E155" s="228">
        <v>300</v>
      </c>
      <c r="F155" s="231">
        <f>F156</f>
        <v>388</v>
      </c>
      <c r="G155" s="231">
        <f>G156</f>
        <v>388</v>
      </c>
      <c r="H155" s="231">
        <f t="shared" si="9"/>
        <v>100</v>
      </c>
    </row>
    <row r="156" spans="1:8" ht="15.75" customHeight="1">
      <c r="A156" s="249" t="s">
        <v>809</v>
      </c>
      <c r="B156" s="218"/>
      <c r="C156" s="229">
        <v>1003</v>
      </c>
      <c r="D156" s="228" t="s">
        <v>808</v>
      </c>
      <c r="E156" s="228">
        <v>310</v>
      </c>
      <c r="F156" s="245">
        <v>388</v>
      </c>
      <c r="G156" s="245">
        <v>388</v>
      </c>
      <c r="H156" s="231">
        <f t="shared" si="9"/>
        <v>100</v>
      </c>
    </row>
    <row r="157" spans="1:8" ht="18">
      <c r="A157" s="220" t="s">
        <v>618</v>
      </c>
      <c r="B157" s="221">
        <v>885</v>
      </c>
      <c r="C157" s="222">
        <v>1100</v>
      </c>
      <c r="D157" s="221"/>
      <c r="E157" s="221"/>
      <c r="F157" s="219">
        <f>F158</f>
        <v>1393.3</v>
      </c>
      <c r="G157" s="219">
        <f>G158</f>
        <v>1393.3</v>
      </c>
      <c r="H157" s="219">
        <f t="shared" si="9"/>
        <v>100</v>
      </c>
    </row>
    <row r="158" spans="1:8" ht="12" customHeight="1">
      <c r="A158" s="223" t="s">
        <v>810</v>
      </c>
      <c r="B158" s="221">
        <v>885</v>
      </c>
      <c r="C158" s="225">
        <v>1102</v>
      </c>
      <c r="D158" s="224"/>
      <c r="E158" s="224"/>
      <c r="F158" s="226">
        <f>F161</f>
        <v>1393.3</v>
      </c>
      <c r="G158" s="226">
        <f>G161</f>
        <v>1393.3</v>
      </c>
      <c r="H158" s="219">
        <f t="shared" si="9"/>
        <v>100</v>
      </c>
    </row>
    <row r="159" spans="1:8" ht="40.5">
      <c r="A159" s="223" t="s">
        <v>811</v>
      </c>
      <c r="B159" s="224"/>
      <c r="C159" s="225">
        <v>1102</v>
      </c>
      <c r="D159" s="224" t="s">
        <v>812</v>
      </c>
      <c r="E159" s="224"/>
      <c r="F159" s="226">
        <f>F161</f>
        <v>1393.3</v>
      </c>
      <c r="G159" s="226">
        <f>G161</f>
        <v>1393.3</v>
      </c>
      <c r="H159" s="231">
        <f aca="true" t="shared" si="10" ref="H159:H166">G159/F159*100</f>
        <v>100</v>
      </c>
    </row>
    <row r="160" spans="1:8" ht="25.5">
      <c r="A160" s="234" t="s">
        <v>733</v>
      </c>
      <c r="B160" s="228"/>
      <c r="C160" s="229">
        <v>1102</v>
      </c>
      <c r="D160" s="228" t="s">
        <v>812</v>
      </c>
      <c r="E160" s="228">
        <v>200</v>
      </c>
      <c r="F160" s="231">
        <f>F161</f>
        <v>1393.3</v>
      </c>
      <c r="G160" s="231">
        <f>G161</f>
        <v>1393.3</v>
      </c>
      <c r="H160" s="231">
        <f t="shared" si="10"/>
        <v>100</v>
      </c>
    </row>
    <row r="161" spans="1:8" ht="25.5">
      <c r="A161" s="234" t="s">
        <v>734</v>
      </c>
      <c r="B161" s="228"/>
      <c r="C161" s="229">
        <v>1102</v>
      </c>
      <c r="D161" s="228" t="s">
        <v>812</v>
      </c>
      <c r="E161" s="228">
        <v>240</v>
      </c>
      <c r="F161" s="231">
        <v>1393.3</v>
      </c>
      <c r="G161" s="231">
        <v>1393.3</v>
      </c>
      <c r="H161" s="231">
        <f t="shared" si="10"/>
        <v>100</v>
      </c>
    </row>
    <row r="162" spans="1:8" ht="18">
      <c r="A162" s="220" t="s">
        <v>619</v>
      </c>
      <c r="B162" s="221">
        <v>885</v>
      </c>
      <c r="C162" s="222">
        <v>1200</v>
      </c>
      <c r="D162" s="224"/>
      <c r="E162" s="224"/>
      <c r="F162" s="219">
        <f>F163</f>
        <v>313.6</v>
      </c>
      <c r="G162" s="219">
        <f>G163</f>
        <v>313.6</v>
      </c>
      <c r="H162" s="219">
        <f t="shared" si="10"/>
        <v>100</v>
      </c>
    </row>
    <row r="163" spans="1:8" ht="15" customHeight="1">
      <c r="A163" s="223" t="s">
        <v>186</v>
      </c>
      <c r="B163" s="221">
        <v>885</v>
      </c>
      <c r="C163" s="225">
        <v>1202</v>
      </c>
      <c r="D163" s="230"/>
      <c r="E163" s="230"/>
      <c r="F163" s="226">
        <f>F164</f>
        <v>313.6</v>
      </c>
      <c r="G163" s="226">
        <f>G164</f>
        <v>313.6</v>
      </c>
      <c r="H163" s="219">
        <f t="shared" si="10"/>
        <v>100</v>
      </c>
    </row>
    <row r="164" spans="1:8" ht="25.5">
      <c r="A164" s="246" t="s">
        <v>813</v>
      </c>
      <c r="B164" s="230"/>
      <c r="C164" s="243">
        <v>1202</v>
      </c>
      <c r="D164" s="228" t="s">
        <v>814</v>
      </c>
      <c r="E164" s="230"/>
      <c r="F164" s="231">
        <f>F166</f>
        <v>313.6</v>
      </c>
      <c r="G164" s="231">
        <f>G166</f>
        <v>313.6</v>
      </c>
      <c r="H164" s="231">
        <f t="shared" si="10"/>
        <v>100</v>
      </c>
    </row>
    <row r="165" spans="1:8" ht="25.5">
      <c r="A165" s="234" t="s">
        <v>733</v>
      </c>
      <c r="B165" s="228"/>
      <c r="C165" s="229">
        <v>1202</v>
      </c>
      <c r="D165" s="228" t="s">
        <v>814</v>
      </c>
      <c r="E165" s="228">
        <v>200</v>
      </c>
      <c r="F165" s="231">
        <f>F166</f>
        <v>313.6</v>
      </c>
      <c r="G165" s="231">
        <f>G166</f>
        <v>313.6</v>
      </c>
      <c r="H165" s="231">
        <f t="shared" si="10"/>
        <v>100</v>
      </c>
    </row>
    <row r="166" spans="1:8" ht="25.5">
      <c r="A166" s="234" t="s">
        <v>734</v>
      </c>
      <c r="B166" s="228"/>
      <c r="C166" s="229">
        <v>1202</v>
      </c>
      <c r="D166" s="228" t="s">
        <v>814</v>
      </c>
      <c r="E166" s="228">
        <v>240</v>
      </c>
      <c r="F166" s="231">
        <v>313.6</v>
      </c>
      <c r="G166" s="231">
        <v>313.6</v>
      </c>
      <c r="H166" s="231">
        <f t="shared" si="10"/>
        <v>100</v>
      </c>
    </row>
  </sheetData>
  <sheetProtection/>
  <mergeCells count="18">
    <mergeCell ref="G10:G12"/>
    <mergeCell ref="H92:H94"/>
    <mergeCell ref="A92:A94"/>
    <mergeCell ref="B92:B94"/>
    <mergeCell ref="C92:C94"/>
    <mergeCell ref="D92:D94"/>
    <mergeCell ref="E92:E94"/>
    <mergeCell ref="F92:F94"/>
    <mergeCell ref="G92:G94"/>
    <mergeCell ref="A3:H8"/>
    <mergeCell ref="B1:H2"/>
    <mergeCell ref="A10:A12"/>
    <mergeCell ref="B10:B12"/>
    <mergeCell ref="C10:C12"/>
    <mergeCell ref="D10:D12"/>
    <mergeCell ref="E10:E12"/>
    <mergeCell ref="F10:F12"/>
    <mergeCell ref="H10:H12"/>
  </mergeCells>
  <printOptions/>
  <pageMargins left="0.2362204724409449" right="0.2362204724409449" top="0.35" bottom="0.17" header="0.31496062992125984" footer="0.17"/>
  <pageSetup fitToHeight="0" fitToWidth="1" horizontalDpi="600" verticalDpi="600" orientation="portrait" paperSize="9" scale="78" r:id="rId1"/>
  <rowBreaks count="3" manualBreakCount="3">
    <brk id="39" max="7" man="1"/>
    <brk id="71" max="7" man="1"/>
    <brk id="10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A1" sqref="A1:F39"/>
    </sheetView>
  </sheetViews>
  <sheetFormatPr defaultColWidth="8.875" defaultRowHeight="12.75"/>
  <cols>
    <col min="1" max="1" width="8.875" style="81" customWidth="1"/>
    <col min="2" max="2" width="62.125" style="81" customWidth="1"/>
    <col min="3" max="3" width="10.00390625" style="83" customWidth="1"/>
    <col min="4" max="4" width="13.00390625" style="64" customWidth="1"/>
    <col min="5" max="5" width="12.75390625" style="64" customWidth="1"/>
    <col min="6" max="6" width="10.875" style="64" customWidth="1"/>
    <col min="7" max="8" width="17.00390625" style="64" customWidth="1"/>
    <col min="9" max="16384" width="8.875" style="81" customWidth="1"/>
  </cols>
  <sheetData>
    <row r="1" spans="3:8" ht="18">
      <c r="C1" s="349" t="s">
        <v>829</v>
      </c>
      <c r="D1" s="349"/>
      <c r="E1" s="349"/>
      <c r="F1" s="349"/>
      <c r="G1" s="190"/>
      <c r="H1" s="190"/>
    </row>
    <row r="2" spans="2:8" ht="35.25" customHeight="1">
      <c r="B2" s="146"/>
      <c r="C2" s="349"/>
      <c r="D2" s="349"/>
      <c r="E2" s="349"/>
      <c r="F2" s="349"/>
      <c r="G2" s="190"/>
      <c r="H2" s="190"/>
    </row>
    <row r="3" spans="2:8" ht="18.75" hidden="1">
      <c r="B3" s="347"/>
      <c r="C3" s="347"/>
      <c r="D3" s="187"/>
      <c r="E3" s="187"/>
      <c r="F3" s="85"/>
      <c r="G3" s="85"/>
      <c r="H3" s="85"/>
    </row>
    <row r="4" spans="2:8" ht="18.75" hidden="1">
      <c r="B4" s="348"/>
      <c r="C4" s="348"/>
      <c r="D4" s="85"/>
      <c r="E4" s="85"/>
      <c r="F4" s="85"/>
      <c r="G4" s="85"/>
      <c r="H4" s="85"/>
    </row>
    <row r="5" spans="3:8" ht="18" hidden="1">
      <c r="C5" s="354"/>
      <c r="D5" s="354"/>
      <c r="E5" s="354"/>
      <c r="F5" s="354"/>
      <c r="G5" s="83"/>
      <c r="H5" s="83"/>
    </row>
    <row r="6" spans="2:8" ht="59.25" customHeight="1">
      <c r="B6" s="355" t="s">
        <v>821</v>
      </c>
      <c r="C6" s="355"/>
      <c r="D6" s="355"/>
      <c r="E6" s="355"/>
      <c r="F6" s="355"/>
      <c r="G6" s="186"/>
      <c r="H6" s="186"/>
    </row>
    <row r="7" spans="2:8" ht="20.25">
      <c r="B7" s="356"/>
      <c r="C7" s="356"/>
      <c r="D7" s="356"/>
      <c r="E7" s="356"/>
      <c r="F7" s="356"/>
      <c r="G7" s="186"/>
      <c r="H7" s="186"/>
    </row>
    <row r="8" spans="6:8" ht="18" customHeight="1" thickBot="1">
      <c r="F8" s="150" t="s">
        <v>5</v>
      </c>
      <c r="G8" s="150"/>
      <c r="H8" s="150"/>
    </row>
    <row r="9" spans="1:8" ht="19.5" customHeight="1">
      <c r="A9" s="352" t="s">
        <v>653</v>
      </c>
      <c r="B9" s="357" t="s">
        <v>61</v>
      </c>
      <c r="C9" s="343" t="s">
        <v>614</v>
      </c>
      <c r="D9" s="350" t="s">
        <v>693</v>
      </c>
      <c r="E9" s="350" t="s">
        <v>694</v>
      </c>
      <c r="F9" s="345" t="s">
        <v>651</v>
      </c>
      <c r="G9" s="178"/>
      <c r="H9" s="178"/>
    </row>
    <row r="10" spans="1:8" ht="17.25" customHeight="1">
      <c r="A10" s="353"/>
      <c r="B10" s="314"/>
      <c r="C10" s="344"/>
      <c r="D10" s="351"/>
      <c r="E10" s="351"/>
      <c r="F10" s="346"/>
      <c r="G10" s="178"/>
      <c r="H10" s="178"/>
    </row>
    <row r="11" spans="1:8" ht="16.5" customHeight="1">
      <c r="A11" s="353"/>
      <c r="B11" s="314"/>
      <c r="C11" s="344"/>
      <c r="D11" s="351"/>
      <c r="E11" s="351"/>
      <c r="F11" s="346"/>
      <c r="G11" s="178"/>
      <c r="H11" s="178"/>
    </row>
    <row r="12" spans="1:8" ht="14.25" customHeight="1" thickBot="1">
      <c r="A12" s="254"/>
      <c r="B12" s="255">
        <v>2</v>
      </c>
      <c r="C12" s="256">
        <v>3</v>
      </c>
      <c r="D12" s="255">
        <v>6</v>
      </c>
      <c r="E12" s="255">
        <v>6</v>
      </c>
      <c r="F12" s="257">
        <v>6</v>
      </c>
      <c r="G12" s="189"/>
      <c r="H12" s="189"/>
    </row>
    <row r="13" spans="1:8" ht="15.75" customHeight="1">
      <c r="A13" s="278" t="s">
        <v>7</v>
      </c>
      <c r="B13" s="279" t="s">
        <v>68</v>
      </c>
      <c r="C13" s="280" t="s">
        <v>69</v>
      </c>
      <c r="D13" s="281">
        <f>D14+D15+D16+D18+D17</f>
        <v>10674.7</v>
      </c>
      <c r="E13" s="281">
        <f>E14+E15+E16+E18+E17</f>
        <v>10404.2</v>
      </c>
      <c r="F13" s="282">
        <f>E13/D13*100</f>
        <v>97.46597094063534</v>
      </c>
      <c r="G13" s="191"/>
      <c r="H13" s="191"/>
    </row>
    <row r="14" spans="1:8" ht="33" customHeight="1">
      <c r="A14" s="283" t="s">
        <v>654</v>
      </c>
      <c r="B14" s="164" t="s">
        <v>339</v>
      </c>
      <c r="C14" s="207" t="s">
        <v>72</v>
      </c>
      <c r="D14" s="284">
        <v>1174.1</v>
      </c>
      <c r="E14" s="284">
        <v>1173.7</v>
      </c>
      <c r="F14" s="285">
        <f aca="true" t="shared" si="0" ref="F14:F21">E14/D14*100</f>
        <v>99.96593135167363</v>
      </c>
      <c r="G14" s="191"/>
      <c r="H14" s="191"/>
    </row>
    <row r="15" spans="1:8" ht="52.5" customHeight="1">
      <c r="A15" s="283" t="s">
        <v>655</v>
      </c>
      <c r="B15" s="164" t="s">
        <v>340</v>
      </c>
      <c r="C15" s="207" t="s">
        <v>83</v>
      </c>
      <c r="D15" s="284">
        <v>1732.6</v>
      </c>
      <c r="E15" s="284">
        <v>1732.3</v>
      </c>
      <c r="F15" s="285">
        <f t="shared" si="0"/>
        <v>99.98268498210781</v>
      </c>
      <c r="G15" s="191"/>
      <c r="H15" s="191"/>
    </row>
    <row r="16" spans="1:8" ht="48" customHeight="1">
      <c r="A16" s="283" t="s">
        <v>656</v>
      </c>
      <c r="B16" s="209" t="s">
        <v>341</v>
      </c>
      <c r="C16" s="207" t="s">
        <v>107</v>
      </c>
      <c r="D16" s="284">
        <v>6352.5</v>
      </c>
      <c r="E16" s="284">
        <v>6350.7</v>
      </c>
      <c r="F16" s="285">
        <f t="shared" si="0"/>
        <v>99.97166469893742</v>
      </c>
      <c r="G16" s="191"/>
      <c r="H16" s="191"/>
    </row>
    <row r="17" spans="1:8" ht="18" customHeight="1">
      <c r="A17" s="283" t="s">
        <v>594</v>
      </c>
      <c r="B17" s="209" t="s">
        <v>123</v>
      </c>
      <c r="C17" s="207" t="s">
        <v>330</v>
      </c>
      <c r="D17" s="284">
        <v>170</v>
      </c>
      <c r="E17" s="284">
        <v>0</v>
      </c>
      <c r="F17" s="285">
        <f t="shared" si="0"/>
        <v>0</v>
      </c>
      <c r="G17" s="191"/>
      <c r="H17" s="191"/>
    </row>
    <row r="18" spans="1:8" ht="19.5" customHeight="1">
      <c r="A18" s="283" t="s">
        <v>822</v>
      </c>
      <c r="B18" s="209" t="s">
        <v>129</v>
      </c>
      <c r="C18" s="207" t="s">
        <v>331</v>
      </c>
      <c r="D18" s="284">
        <v>1245.5</v>
      </c>
      <c r="E18" s="284">
        <v>1147.5</v>
      </c>
      <c r="F18" s="285">
        <f t="shared" si="0"/>
        <v>92.13167402649538</v>
      </c>
      <c r="G18" s="191"/>
      <c r="H18" s="191"/>
    </row>
    <row r="19" spans="1:8" ht="31.5" customHeight="1">
      <c r="A19" s="286" t="s">
        <v>17</v>
      </c>
      <c r="B19" s="203" t="s">
        <v>136</v>
      </c>
      <c r="C19" s="204" t="s">
        <v>137</v>
      </c>
      <c r="D19" s="287">
        <f>D20+D21</f>
        <v>504.8</v>
      </c>
      <c r="E19" s="287">
        <f>E20+E21</f>
        <v>504.6</v>
      </c>
      <c r="F19" s="288">
        <f t="shared" si="0"/>
        <v>99.96038034865293</v>
      </c>
      <c r="G19" s="191"/>
      <c r="H19" s="191"/>
    </row>
    <row r="20" spans="1:8" ht="38.25" customHeight="1">
      <c r="A20" s="283" t="s">
        <v>657</v>
      </c>
      <c r="B20" s="164" t="s">
        <v>620</v>
      </c>
      <c r="C20" s="207" t="s">
        <v>138</v>
      </c>
      <c r="D20" s="284">
        <v>48.1</v>
      </c>
      <c r="E20" s="284">
        <v>48.1</v>
      </c>
      <c r="F20" s="285">
        <f>E20/D20*100</f>
        <v>100</v>
      </c>
      <c r="G20" s="191"/>
      <c r="H20" s="191"/>
    </row>
    <row r="21" spans="1:8" ht="33" customHeight="1">
      <c r="A21" s="283" t="s">
        <v>295</v>
      </c>
      <c r="B21" s="209" t="s">
        <v>272</v>
      </c>
      <c r="C21" s="207" t="s">
        <v>273</v>
      </c>
      <c r="D21" s="284">
        <v>456.7</v>
      </c>
      <c r="E21" s="284">
        <v>456.5</v>
      </c>
      <c r="F21" s="285">
        <f t="shared" si="0"/>
        <v>99.95620757608934</v>
      </c>
      <c r="G21" s="191"/>
      <c r="H21" s="191"/>
    </row>
    <row r="22" spans="1:8" ht="18" customHeight="1">
      <c r="A22" s="289" t="s">
        <v>658</v>
      </c>
      <c r="B22" s="206" t="s">
        <v>342</v>
      </c>
      <c r="C22" s="204" t="s">
        <v>343</v>
      </c>
      <c r="D22" s="287">
        <f>D23+D24+D25</f>
        <v>14535.099999999999</v>
      </c>
      <c r="E22" s="287">
        <f>E23+E24+E25</f>
        <v>14535.099999999999</v>
      </c>
      <c r="F22" s="288">
        <f aca="true" t="shared" si="1" ref="F22:F29">E22/D22*100</f>
        <v>100</v>
      </c>
      <c r="G22" s="191"/>
      <c r="H22" s="191"/>
    </row>
    <row r="23" spans="1:8" ht="18" customHeight="1">
      <c r="A23" s="283" t="s">
        <v>659</v>
      </c>
      <c r="B23" s="209" t="s">
        <v>434</v>
      </c>
      <c r="C23" s="207" t="s">
        <v>430</v>
      </c>
      <c r="D23" s="284">
        <v>24.3</v>
      </c>
      <c r="E23" s="284">
        <v>24.3</v>
      </c>
      <c r="F23" s="285">
        <f t="shared" si="1"/>
        <v>100</v>
      </c>
      <c r="G23" s="191"/>
      <c r="H23" s="191"/>
    </row>
    <row r="24" spans="1:8" ht="19.5" customHeight="1">
      <c r="A24" s="283" t="s">
        <v>660</v>
      </c>
      <c r="B24" s="209" t="s">
        <v>344</v>
      </c>
      <c r="C24" s="207" t="s">
        <v>345</v>
      </c>
      <c r="D24" s="284">
        <v>14442.5</v>
      </c>
      <c r="E24" s="284">
        <v>14442.5</v>
      </c>
      <c r="F24" s="285">
        <f t="shared" si="1"/>
        <v>100</v>
      </c>
      <c r="G24" s="191"/>
      <c r="H24" s="191"/>
    </row>
    <row r="25" spans="1:8" ht="18" customHeight="1">
      <c r="A25" s="283" t="s">
        <v>824</v>
      </c>
      <c r="B25" s="209" t="s">
        <v>774</v>
      </c>
      <c r="C25" s="207" t="s">
        <v>773</v>
      </c>
      <c r="D25" s="284">
        <v>68.3</v>
      </c>
      <c r="E25" s="284">
        <v>68.3</v>
      </c>
      <c r="F25" s="285">
        <f t="shared" si="1"/>
        <v>100</v>
      </c>
      <c r="G25" s="191"/>
      <c r="H25" s="191"/>
    </row>
    <row r="26" spans="1:8" ht="15.75" customHeight="1">
      <c r="A26" s="289" t="s">
        <v>661</v>
      </c>
      <c r="B26" s="203" t="s">
        <v>151</v>
      </c>
      <c r="C26" s="204" t="s">
        <v>152</v>
      </c>
      <c r="D26" s="287">
        <f>D27</f>
        <v>7568.3</v>
      </c>
      <c r="E26" s="287">
        <f>E27</f>
        <v>7567.7</v>
      </c>
      <c r="F26" s="288">
        <f t="shared" si="1"/>
        <v>99.99207219586961</v>
      </c>
      <c r="G26" s="191"/>
      <c r="H26" s="191"/>
    </row>
    <row r="27" spans="1:8" ht="14.25" customHeight="1">
      <c r="A27" s="283" t="s">
        <v>662</v>
      </c>
      <c r="B27" s="164" t="s">
        <v>158</v>
      </c>
      <c r="C27" s="207" t="s">
        <v>159</v>
      </c>
      <c r="D27" s="284">
        <v>7568.3</v>
      </c>
      <c r="E27" s="284">
        <v>7567.7</v>
      </c>
      <c r="F27" s="285">
        <f t="shared" si="1"/>
        <v>99.99207219586961</v>
      </c>
      <c r="G27" s="191"/>
      <c r="H27" s="191"/>
    </row>
    <row r="28" spans="1:8" s="87" customFormat="1" ht="15.75" customHeight="1">
      <c r="A28" s="289" t="s">
        <v>663</v>
      </c>
      <c r="B28" s="203" t="s">
        <v>169</v>
      </c>
      <c r="C28" s="204" t="s">
        <v>170</v>
      </c>
      <c r="D28" s="287">
        <f>D29</f>
        <v>24.3</v>
      </c>
      <c r="E28" s="287">
        <f>E29</f>
        <v>24.3</v>
      </c>
      <c r="F28" s="288">
        <f t="shared" si="1"/>
        <v>100</v>
      </c>
      <c r="G28" s="253"/>
      <c r="H28" s="253"/>
    </row>
    <row r="29" spans="1:8" ht="31.5" customHeight="1">
      <c r="A29" s="283" t="s">
        <v>664</v>
      </c>
      <c r="B29" s="164" t="s">
        <v>671</v>
      </c>
      <c r="C29" s="207" t="s">
        <v>584</v>
      </c>
      <c r="D29" s="284">
        <v>24.3</v>
      </c>
      <c r="E29" s="284">
        <v>24.3</v>
      </c>
      <c r="F29" s="285">
        <f t="shared" si="1"/>
        <v>100</v>
      </c>
      <c r="G29" s="191"/>
      <c r="H29" s="191"/>
    </row>
    <row r="30" spans="1:8" ht="17.25" customHeight="1">
      <c r="A30" s="289" t="s">
        <v>665</v>
      </c>
      <c r="B30" s="203" t="s">
        <v>329</v>
      </c>
      <c r="C30" s="204" t="s">
        <v>177</v>
      </c>
      <c r="D30" s="287">
        <f>D31</f>
        <v>4489.4</v>
      </c>
      <c r="E30" s="287">
        <f>E31</f>
        <v>4412.2</v>
      </c>
      <c r="F30" s="288">
        <f aca="true" t="shared" si="2" ref="F30:F38">E30/D30*100</f>
        <v>98.28039381654564</v>
      </c>
      <c r="G30" s="191"/>
      <c r="H30" s="191"/>
    </row>
    <row r="31" spans="1:8" ht="15" customHeight="1">
      <c r="A31" s="283" t="s">
        <v>666</v>
      </c>
      <c r="B31" s="209" t="s">
        <v>178</v>
      </c>
      <c r="C31" s="207" t="s">
        <v>179</v>
      </c>
      <c r="D31" s="284">
        <v>4489.4</v>
      </c>
      <c r="E31" s="284">
        <v>4412.2</v>
      </c>
      <c r="F31" s="285">
        <f t="shared" si="2"/>
        <v>98.28039381654564</v>
      </c>
      <c r="G31" s="191"/>
      <c r="H31" s="191"/>
    </row>
    <row r="32" spans="1:8" ht="16.5" customHeight="1">
      <c r="A32" s="289" t="s">
        <v>667</v>
      </c>
      <c r="B32" s="203" t="s">
        <v>199</v>
      </c>
      <c r="C32" s="204" t="s">
        <v>200</v>
      </c>
      <c r="D32" s="287">
        <f>D33</f>
        <v>388</v>
      </c>
      <c r="E32" s="287">
        <f>E33</f>
        <v>388</v>
      </c>
      <c r="F32" s="288">
        <f t="shared" si="2"/>
        <v>100</v>
      </c>
      <c r="G32" s="191"/>
      <c r="H32" s="191"/>
    </row>
    <row r="33" spans="1:8" ht="19.5" customHeight="1">
      <c r="A33" s="283" t="s">
        <v>668</v>
      </c>
      <c r="B33" s="164" t="s">
        <v>204</v>
      </c>
      <c r="C33" s="207" t="s">
        <v>672</v>
      </c>
      <c r="D33" s="284">
        <v>388</v>
      </c>
      <c r="E33" s="284">
        <v>388</v>
      </c>
      <c r="F33" s="285">
        <f t="shared" si="2"/>
        <v>100</v>
      </c>
      <c r="G33" s="191"/>
      <c r="H33" s="191"/>
    </row>
    <row r="34" spans="1:8" ht="20.25" customHeight="1">
      <c r="A34" s="289" t="s">
        <v>669</v>
      </c>
      <c r="B34" s="203" t="s">
        <v>326</v>
      </c>
      <c r="C34" s="204" t="s">
        <v>327</v>
      </c>
      <c r="D34" s="287">
        <f>D35</f>
        <v>1393.3</v>
      </c>
      <c r="E34" s="287">
        <f>E35</f>
        <v>1393.3</v>
      </c>
      <c r="F34" s="288">
        <f t="shared" si="2"/>
        <v>100</v>
      </c>
      <c r="G34" s="191"/>
      <c r="H34" s="191"/>
    </row>
    <row r="35" spans="1:8" ht="16.5" customHeight="1">
      <c r="A35" s="283" t="s">
        <v>670</v>
      </c>
      <c r="B35" s="164" t="s">
        <v>810</v>
      </c>
      <c r="C35" s="207" t="s">
        <v>823</v>
      </c>
      <c r="D35" s="284">
        <v>1393.3</v>
      </c>
      <c r="E35" s="284">
        <v>1393.3</v>
      </c>
      <c r="F35" s="285">
        <f t="shared" si="2"/>
        <v>100</v>
      </c>
      <c r="G35" s="191"/>
      <c r="H35" s="191"/>
    </row>
    <row r="36" spans="1:8" ht="21.75" customHeight="1">
      <c r="A36" s="289" t="s">
        <v>673</v>
      </c>
      <c r="B36" s="206" t="s">
        <v>336</v>
      </c>
      <c r="C36" s="204" t="s">
        <v>323</v>
      </c>
      <c r="D36" s="287">
        <f>D37</f>
        <v>313.6</v>
      </c>
      <c r="E36" s="287">
        <f>E37</f>
        <v>313.6</v>
      </c>
      <c r="F36" s="288">
        <f t="shared" si="2"/>
        <v>100</v>
      </c>
      <c r="G36" s="191"/>
      <c r="H36" s="191"/>
    </row>
    <row r="37" spans="1:8" ht="19.5" customHeight="1">
      <c r="A37" s="283" t="s">
        <v>670</v>
      </c>
      <c r="B37" s="164" t="s">
        <v>186</v>
      </c>
      <c r="C37" s="207" t="s">
        <v>324</v>
      </c>
      <c r="D37" s="284">
        <v>313.6</v>
      </c>
      <c r="E37" s="284">
        <v>313.6</v>
      </c>
      <c r="F37" s="285">
        <f t="shared" si="2"/>
        <v>100</v>
      </c>
      <c r="G37" s="191"/>
      <c r="H37" s="191"/>
    </row>
    <row r="38" spans="1:8" ht="17.25" customHeight="1" thickBot="1">
      <c r="A38" s="290"/>
      <c r="B38" s="291" t="s">
        <v>205</v>
      </c>
      <c r="C38" s="292"/>
      <c r="D38" s="293">
        <f>D13+D19+D22+D26+D28+D30+D32+D36+D34</f>
        <v>39891.50000000001</v>
      </c>
      <c r="E38" s="293">
        <f>E13+E19+E22+E26+E28+E30+E32+E36+E34</f>
        <v>39543</v>
      </c>
      <c r="F38" s="294">
        <f t="shared" si="2"/>
        <v>99.12638030658158</v>
      </c>
      <c r="G38" s="191"/>
      <c r="H38" s="191"/>
    </row>
  </sheetData>
  <sheetProtection/>
  <mergeCells count="12">
    <mergeCell ref="A9:A11"/>
    <mergeCell ref="C5:F5"/>
    <mergeCell ref="B6:F6"/>
    <mergeCell ref="B7:F7"/>
    <mergeCell ref="B9:B11"/>
    <mergeCell ref="C9:C11"/>
    <mergeCell ref="F9:F11"/>
    <mergeCell ref="B3:C3"/>
    <mergeCell ref="B4:C4"/>
    <mergeCell ref="C1:F2"/>
    <mergeCell ref="D9:D11"/>
    <mergeCell ref="E9:E11"/>
  </mergeCells>
  <printOptions/>
  <pageMargins left="0.89" right="0.2362204724409449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8">
      <selection activeCell="J18" sqref="J18"/>
    </sheetView>
  </sheetViews>
  <sheetFormatPr defaultColWidth="8.875" defaultRowHeight="12.75"/>
  <cols>
    <col min="1" max="1" width="15.625" style="96" customWidth="1"/>
    <col min="2" max="2" width="59.25390625" style="81" customWidth="1"/>
    <col min="3" max="3" width="13.125" style="64" customWidth="1"/>
    <col min="4" max="4" width="12.625" style="83" customWidth="1"/>
    <col min="5" max="5" width="14.00390625" style="81" customWidth="1"/>
    <col min="6" max="6" width="9.75390625" style="64" customWidth="1"/>
    <col min="7" max="7" width="17.75390625" style="64" customWidth="1"/>
    <col min="8" max="16384" width="8.875" style="81" customWidth="1"/>
  </cols>
  <sheetData>
    <row r="1" spans="1:7" ht="18.75">
      <c r="A1" s="82" t="s">
        <v>58</v>
      </c>
      <c r="F1" s="362" t="s">
        <v>59</v>
      </c>
      <c r="G1" s="362"/>
    </row>
    <row r="2" spans="1:7" ht="18.75">
      <c r="A2" s="82"/>
      <c r="B2" s="364"/>
      <c r="C2" s="364"/>
      <c r="D2" s="364" t="s">
        <v>601</v>
      </c>
      <c r="E2" s="364"/>
      <c r="F2" s="364"/>
      <c r="G2" s="364"/>
    </row>
    <row r="3" spans="1:7" ht="20.25" customHeight="1">
      <c r="A3" s="82"/>
      <c r="C3" s="363"/>
      <c r="D3" s="363"/>
      <c r="E3" s="363"/>
      <c r="F3" s="363"/>
      <c r="G3" s="363"/>
    </row>
    <row r="4" spans="1:7" ht="18.75">
      <c r="A4" s="82"/>
      <c r="D4" s="354"/>
      <c r="E4" s="354"/>
      <c r="F4" s="354"/>
      <c r="G4" s="354"/>
    </row>
    <row r="5" spans="1:7" ht="18.75" hidden="1">
      <c r="A5" s="84"/>
      <c r="B5" s="347"/>
      <c r="C5" s="347"/>
      <c r="D5" s="347"/>
      <c r="E5" s="347"/>
      <c r="F5" s="347"/>
      <c r="G5" s="85"/>
    </row>
    <row r="6" spans="1:7" ht="18.75" hidden="1">
      <c r="A6" s="84"/>
      <c r="B6" s="348"/>
      <c r="C6" s="348"/>
      <c r="D6" s="348"/>
      <c r="E6" s="348"/>
      <c r="F6" s="348"/>
      <c r="G6" s="85"/>
    </row>
    <row r="7" spans="1:7" ht="18.75" hidden="1">
      <c r="A7" s="84"/>
      <c r="D7" s="354"/>
      <c r="E7" s="354"/>
      <c r="F7" s="354"/>
      <c r="G7" s="354"/>
    </row>
    <row r="8" spans="1:7" ht="18.75">
      <c r="A8" s="348"/>
      <c r="B8" s="348"/>
      <c r="C8" s="348"/>
      <c r="D8" s="348"/>
      <c r="E8" s="348"/>
      <c r="F8" s="348"/>
      <c r="G8" s="348"/>
    </row>
    <row r="9" spans="1:7" ht="18">
      <c r="A9" s="365" t="s">
        <v>603</v>
      </c>
      <c r="B9" s="365"/>
      <c r="C9" s="365"/>
      <c r="D9" s="365"/>
      <c r="E9" s="365"/>
      <c r="F9" s="365"/>
      <c r="G9" s="365"/>
    </row>
    <row r="10" spans="1:7" ht="18">
      <c r="A10" s="365" t="s">
        <v>602</v>
      </c>
      <c r="B10" s="365"/>
      <c r="C10" s="365"/>
      <c r="D10" s="365"/>
      <c r="E10" s="365"/>
      <c r="F10" s="365"/>
      <c r="G10" s="365"/>
    </row>
    <row r="11" spans="1:7" ht="18.75" thickBot="1">
      <c r="A11" s="152"/>
      <c r="B11" s="160"/>
      <c r="C11" s="161"/>
      <c r="D11" s="162"/>
      <c r="E11" s="160"/>
      <c r="F11" s="161"/>
      <c r="G11" s="163" t="s">
        <v>5</v>
      </c>
    </row>
    <row r="12" spans="1:7" ht="19.5" customHeight="1" thickBot="1">
      <c r="A12" s="366" t="s">
        <v>60</v>
      </c>
      <c r="B12" s="359" t="s">
        <v>61</v>
      </c>
      <c r="C12" s="369" t="s">
        <v>62</v>
      </c>
      <c r="D12" s="369" t="s">
        <v>611</v>
      </c>
      <c r="E12" s="358" t="s">
        <v>64</v>
      </c>
      <c r="F12" s="358" t="s">
        <v>604</v>
      </c>
      <c r="G12" s="359" t="s">
        <v>4</v>
      </c>
    </row>
    <row r="13" spans="1:7" ht="18.75" thickBot="1">
      <c r="A13" s="367"/>
      <c r="B13" s="360"/>
      <c r="C13" s="369"/>
      <c r="D13" s="369"/>
      <c r="E13" s="358"/>
      <c r="F13" s="358"/>
      <c r="G13" s="360"/>
    </row>
    <row r="14" spans="1:7" ht="48.75" customHeight="1" thickBot="1">
      <c r="A14" s="368"/>
      <c r="B14" s="361"/>
      <c r="C14" s="369"/>
      <c r="D14" s="369"/>
      <c r="E14" s="358"/>
      <c r="F14" s="358"/>
      <c r="G14" s="361"/>
    </row>
    <row r="15" spans="1:7" ht="18.75" thickBot="1">
      <c r="A15" s="147">
        <v>1</v>
      </c>
      <c r="B15" s="148">
        <v>2</v>
      </c>
      <c r="C15" s="157"/>
      <c r="D15" s="147">
        <v>3</v>
      </c>
      <c r="E15" s="148">
        <v>4</v>
      </c>
      <c r="F15" s="148">
        <v>5</v>
      </c>
      <c r="G15" s="148">
        <v>7</v>
      </c>
    </row>
    <row r="16" spans="1:7" ht="18.75" thickBot="1">
      <c r="A16" s="147" t="s">
        <v>7</v>
      </c>
      <c r="B16" s="86"/>
      <c r="C16" s="157"/>
      <c r="D16" s="147" t="s">
        <v>610</v>
      </c>
      <c r="E16" s="148"/>
      <c r="F16" s="148"/>
      <c r="G16" s="155">
        <f>G17+G27+G39+G43+G46</f>
        <v>6207.500000000001</v>
      </c>
    </row>
    <row r="17" spans="1:7" ht="34.5" customHeight="1" thickBot="1">
      <c r="A17" s="147" t="s">
        <v>9</v>
      </c>
      <c r="B17" s="151" t="s">
        <v>612</v>
      </c>
      <c r="C17" s="59">
        <v>933</v>
      </c>
      <c r="D17" s="74"/>
      <c r="E17" s="59"/>
      <c r="F17" s="59"/>
      <c r="G17" s="60">
        <f>G18+G21</f>
        <v>1923.6</v>
      </c>
    </row>
    <row r="18" spans="1:7" ht="36.75" customHeight="1" thickBot="1">
      <c r="A18" s="147" t="s">
        <v>11</v>
      </c>
      <c r="B18" s="151" t="s">
        <v>339</v>
      </c>
      <c r="C18" s="59">
        <v>933</v>
      </c>
      <c r="D18" s="74" t="s">
        <v>72</v>
      </c>
      <c r="E18" s="59"/>
      <c r="F18" s="59"/>
      <c r="G18" s="60">
        <f>G19</f>
        <v>1042.1</v>
      </c>
    </row>
    <row r="19" spans="1:7" ht="19.5" thickBot="1">
      <c r="A19" s="153" t="s">
        <v>73</v>
      </c>
      <c r="B19" s="156" t="s">
        <v>609</v>
      </c>
      <c r="C19" s="59">
        <v>933</v>
      </c>
      <c r="D19" s="74" t="s">
        <v>72</v>
      </c>
      <c r="E19" s="74" t="s">
        <v>394</v>
      </c>
      <c r="F19" s="59"/>
      <c r="G19" s="60">
        <f>G20</f>
        <v>1042.1</v>
      </c>
    </row>
    <row r="20" spans="1:7" ht="39" customHeight="1" thickBot="1">
      <c r="A20" s="153" t="s">
        <v>75</v>
      </c>
      <c r="B20" s="91" t="s">
        <v>606</v>
      </c>
      <c r="C20" s="59">
        <v>933</v>
      </c>
      <c r="D20" s="74" t="s">
        <v>72</v>
      </c>
      <c r="E20" s="74" t="s">
        <v>394</v>
      </c>
      <c r="F20" s="74" t="s">
        <v>572</v>
      </c>
      <c r="G20" s="166">
        <v>1042.1</v>
      </c>
    </row>
    <row r="21" spans="1:7" ht="54.75" customHeight="1" thickBot="1">
      <c r="A21" s="153" t="s">
        <v>13</v>
      </c>
      <c r="B21" s="151" t="s">
        <v>340</v>
      </c>
      <c r="C21" s="59">
        <v>933</v>
      </c>
      <c r="D21" s="74" t="s">
        <v>83</v>
      </c>
      <c r="E21" s="59"/>
      <c r="F21" s="74"/>
      <c r="G21" s="60">
        <f>G22+G24</f>
        <v>881.5000000000001</v>
      </c>
    </row>
    <row r="22" spans="1:7" s="87" customFormat="1" ht="38.25" customHeight="1" thickBot="1">
      <c r="A22" s="153" t="s">
        <v>84</v>
      </c>
      <c r="B22" s="91" t="s">
        <v>531</v>
      </c>
      <c r="C22" s="59">
        <v>933</v>
      </c>
      <c r="D22" s="74" t="s">
        <v>83</v>
      </c>
      <c r="E22" s="74" t="s">
        <v>410</v>
      </c>
      <c r="F22" s="74"/>
      <c r="G22" s="60">
        <f>G23</f>
        <v>124.2</v>
      </c>
    </row>
    <row r="23" spans="1:7" ht="32.25" thickBot="1">
      <c r="A23" s="153" t="s">
        <v>86</v>
      </c>
      <c r="B23" s="91" t="s">
        <v>608</v>
      </c>
      <c r="C23" s="59">
        <v>933</v>
      </c>
      <c r="D23" s="74" t="s">
        <v>83</v>
      </c>
      <c r="E23" s="74" t="s">
        <v>410</v>
      </c>
      <c r="F23" s="74" t="s">
        <v>607</v>
      </c>
      <c r="G23" s="60">
        <f>'Бюдж. роспись'!H23</f>
        <v>124.2</v>
      </c>
    </row>
    <row r="24" spans="1:7" s="89" customFormat="1" ht="31.5" customHeight="1" thickBot="1">
      <c r="A24" s="153" t="s">
        <v>90</v>
      </c>
      <c r="B24" s="91" t="s">
        <v>91</v>
      </c>
      <c r="C24" s="59">
        <v>933</v>
      </c>
      <c r="D24" s="74" t="s">
        <v>83</v>
      </c>
      <c r="E24" s="74" t="s">
        <v>399</v>
      </c>
      <c r="F24" s="74"/>
      <c r="G24" s="60">
        <f>G25+G26</f>
        <v>757.3000000000001</v>
      </c>
    </row>
    <row r="25" spans="1:7" ht="32.25" thickBot="1">
      <c r="A25" s="153" t="s">
        <v>93</v>
      </c>
      <c r="B25" s="91" t="s">
        <v>606</v>
      </c>
      <c r="C25" s="59">
        <v>933</v>
      </c>
      <c r="D25" s="74" t="s">
        <v>83</v>
      </c>
      <c r="E25" s="74" t="s">
        <v>399</v>
      </c>
      <c r="F25" s="74" t="s">
        <v>572</v>
      </c>
      <c r="G25" s="60">
        <f>'Бюдж. роспись'!H27</f>
        <v>694.7</v>
      </c>
    </row>
    <row r="26" spans="1:7" ht="32.25" thickBot="1">
      <c r="A26" s="153" t="s">
        <v>411</v>
      </c>
      <c r="B26" s="91" t="s">
        <v>522</v>
      </c>
      <c r="C26" s="59">
        <v>933</v>
      </c>
      <c r="D26" s="74" t="s">
        <v>83</v>
      </c>
      <c r="E26" s="74" t="s">
        <v>399</v>
      </c>
      <c r="F26" s="74" t="s">
        <v>513</v>
      </c>
      <c r="G26" s="60">
        <v>62.6</v>
      </c>
    </row>
    <row r="27" spans="1:7" ht="35.25" customHeight="1" thickBot="1">
      <c r="A27" s="153" t="s">
        <v>15</v>
      </c>
      <c r="B27" s="91" t="s">
        <v>613</v>
      </c>
      <c r="C27" s="59">
        <v>884</v>
      </c>
      <c r="D27" s="74"/>
      <c r="E27" s="59"/>
      <c r="F27" s="74"/>
      <c r="G27" s="60">
        <f>G28</f>
        <v>3775.1000000000004</v>
      </c>
    </row>
    <row r="28" spans="1:7" ht="57.75" customHeight="1" thickBot="1">
      <c r="A28" s="153" t="s">
        <v>106</v>
      </c>
      <c r="B28" s="91" t="s">
        <v>341</v>
      </c>
      <c r="C28" s="59">
        <v>884</v>
      </c>
      <c r="D28" s="74" t="s">
        <v>107</v>
      </c>
      <c r="E28" s="59"/>
      <c r="F28" s="74"/>
      <c r="G28" s="60">
        <f>G29+G31+G38</f>
        <v>3775.1000000000004</v>
      </c>
    </row>
    <row r="29" spans="1:7" ht="22.5" customHeight="1" thickBot="1">
      <c r="A29" s="153" t="s">
        <v>108</v>
      </c>
      <c r="B29" s="91" t="s">
        <v>109</v>
      </c>
      <c r="C29" s="59">
        <v>884</v>
      </c>
      <c r="D29" s="74" t="s">
        <v>107</v>
      </c>
      <c r="E29" s="74" t="s">
        <v>400</v>
      </c>
      <c r="F29" s="74"/>
      <c r="G29" s="60">
        <f>G30</f>
        <v>1042.1</v>
      </c>
    </row>
    <row r="30" spans="1:7" ht="32.25" thickBot="1">
      <c r="A30" s="153" t="s">
        <v>111</v>
      </c>
      <c r="B30" s="91" t="s">
        <v>606</v>
      </c>
      <c r="C30" s="59">
        <v>884</v>
      </c>
      <c r="D30" s="74" t="s">
        <v>107</v>
      </c>
      <c r="E30" s="74" t="s">
        <v>400</v>
      </c>
      <c r="F30" s="74" t="s">
        <v>572</v>
      </c>
      <c r="G30" s="60">
        <f>'Бюдж. роспись'!H42</f>
        <v>1042.1</v>
      </c>
    </row>
    <row r="31" spans="1:7" ht="24.75" customHeight="1" thickBot="1">
      <c r="A31" s="153" t="s">
        <v>112</v>
      </c>
      <c r="B31" s="91" t="s">
        <v>415</v>
      </c>
      <c r="C31" s="59">
        <v>884</v>
      </c>
      <c r="D31" s="74" t="s">
        <v>107</v>
      </c>
      <c r="E31" s="74" t="s">
        <v>401</v>
      </c>
      <c r="F31" s="74"/>
      <c r="G31" s="60">
        <f>G32+G33+G34</f>
        <v>2727.7000000000003</v>
      </c>
    </row>
    <row r="32" spans="1:7" ht="35.25" customHeight="1" thickBot="1">
      <c r="A32" s="153" t="s">
        <v>294</v>
      </c>
      <c r="B32" s="91" t="s">
        <v>606</v>
      </c>
      <c r="C32" s="59">
        <v>884</v>
      </c>
      <c r="D32" s="74" t="s">
        <v>107</v>
      </c>
      <c r="E32" s="74" t="s">
        <v>401</v>
      </c>
      <c r="F32" s="74" t="s">
        <v>572</v>
      </c>
      <c r="G32" s="60">
        <f>'Бюдж. роспись'!H47</f>
        <v>2171</v>
      </c>
    </row>
    <row r="33" spans="1:7" ht="32.25" customHeight="1" thickBot="1">
      <c r="A33" s="153" t="s">
        <v>500</v>
      </c>
      <c r="B33" s="91" t="s">
        <v>522</v>
      </c>
      <c r="C33" s="59">
        <v>884</v>
      </c>
      <c r="D33" s="74" t="s">
        <v>107</v>
      </c>
      <c r="E33" s="74" t="s">
        <v>401</v>
      </c>
      <c r="F33" s="74" t="s">
        <v>513</v>
      </c>
      <c r="G33" s="60">
        <v>512.9</v>
      </c>
    </row>
    <row r="34" spans="1:7" ht="27" customHeight="1" thickBot="1">
      <c r="A34" s="153" t="s">
        <v>501</v>
      </c>
      <c r="B34" s="91" t="s">
        <v>397</v>
      </c>
      <c r="C34" s="59">
        <v>884</v>
      </c>
      <c r="D34" s="74" t="s">
        <v>107</v>
      </c>
      <c r="E34" s="74" t="s">
        <v>401</v>
      </c>
      <c r="F34" s="74" t="s">
        <v>398</v>
      </c>
      <c r="G34" s="60">
        <f>G35+G36</f>
        <v>43.8</v>
      </c>
    </row>
    <row r="35" spans="1:7" ht="30.75" customHeight="1" thickBot="1">
      <c r="A35" s="153" t="s">
        <v>516</v>
      </c>
      <c r="B35" s="91" t="s">
        <v>518</v>
      </c>
      <c r="C35" s="59">
        <v>884</v>
      </c>
      <c r="D35" s="74" t="s">
        <v>107</v>
      </c>
      <c r="E35" s="74" t="s">
        <v>401</v>
      </c>
      <c r="F35" s="74" t="s">
        <v>514</v>
      </c>
      <c r="G35" s="60">
        <v>40</v>
      </c>
    </row>
    <row r="36" spans="1:7" ht="23.25" customHeight="1" thickBot="1">
      <c r="A36" s="153" t="s">
        <v>517</v>
      </c>
      <c r="B36" s="91" t="s">
        <v>519</v>
      </c>
      <c r="C36" s="59">
        <v>884</v>
      </c>
      <c r="D36" s="74" t="s">
        <v>107</v>
      </c>
      <c r="E36" s="74" t="s">
        <v>401</v>
      </c>
      <c r="F36" s="74" t="s">
        <v>515</v>
      </c>
      <c r="G36" s="60">
        <v>3.8</v>
      </c>
    </row>
    <row r="37" spans="1:7" s="87" customFormat="1" ht="66" customHeight="1" thickBot="1">
      <c r="A37" s="153" t="s">
        <v>115</v>
      </c>
      <c r="B37" s="91" t="s">
        <v>523</v>
      </c>
      <c r="C37" s="59">
        <v>884</v>
      </c>
      <c r="D37" s="74" t="s">
        <v>107</v>
      </c>
      <c r="E37" s="74" t="s">
        <v>520</v>
      </c>
      <c r="F37" s="74"/>
      <c r="G37" s="60">
        <f>G38</f>
        <v>5.3</v>
      </c>
    </row>
    <row r="38" spans="1:7" ht="37.5" customHeight="1" thickBot="1">
      <c r="A38" s="153" t="s">
        <v>118</v>
      </c>
      <c r="B38" s="91" t="s">
        <v>119</v>
      </c>
      <c r="C38" s="59">
        <v>884</v>
      </c>
      <c r="D38" s="74" t="s">
        <v>107</v>
      </c>
      <c r="E38" s="74" t="s">
        <v>520</v>
      </c>
      <c r="F38" s="74" t="s">
        <v>120</v>
      </c>
      <c r="G38" s="60">
        <f>'Бюдж. роспись'!H67</f>
        <v>5.3</v>
      </c>
    </row>
    <row r="39" spans="1:7" ht="35.25" customHeight="1" thickBot="1">
      <c r="A39" s="153" t="s">
        <v>548</v>
      </c>
      <c r="B39" s="156" t="s">
        <v>543</v>
      </c>
      <c r="C39" s="28">
        <v>952</v>
      </c>
      <c r="D39" s="74"/>
      <c r="E39" s="74"/>
      <c r="F39" s="74"/>
      <c r="G39" s="60">
        <f>G40</f>
        <v>415.8</v>
      </c>
    </row>
    <row r="40" spans="1:7" ht="17.25" customHeight="1" thickBot="1">
      <c r="A40" s="153" t="s">
        <v>550</v>
      </c>
      <c r="B40" s="156" t="s">
        <v>544</v>
      </c>
      <c r="C40" s="28">
        <v>952</v>
      </c>
      <c r="D40" s="74" t="s">
        <v>547</v>
      </c>
      <c r="E40" s="74"/>
      <c r="F40" s="74"/>
      <c r="G40" s="60">
        <f>G41</f>
        <v>415.8</v>
      </c>
    </row>
    <row r="41" spans="1:7" ht="35.25" customHeight="1" thickBot="1">
      <c r="A41" s="153" t="s">
        <v>124</v>
      </c>
      <c r="B41" s="156" t="s">
        <v>545</v>
      </c>
      <c r="C41" s="28">
        <v>952</v>
      </c>
      <c r="D41" s="74" t="s">
        <v>547</v>
      </c>
      <c r="E41" s="28" t="s">
        <v>546</v>
      </c>
      <c r="F41" s="74"/>
      <c r="G41" s="60">
        <f>G42</f>
        <v>415.8</v>
      </c>
    </row>
    <row r="42" spans="1:7" ht="34.5" customHeight="1" thickBot="1">
      <c r="A42" s="153" t="s">
        <v>126</v>
      </c>
      <c r="B42" s="91" t="s">
        <v>522</v>
      </c>
      <c r="C42" s="28">
        <v>952</v>
      </c>
      <c r="D42" s="74" t="s">
        <v>547</v>
      </c>
      <c r="E42" s="28" t="s">
        <v>546</v>
      </c>
      <c r="F42" s="74" t="s">
        <v>513</v>
      </c>
      <c r="G42" s="60">
        <v>415.8</v>
      </c>
    </row>
    <row r="43" spans="1:7" ht="19.5" thickBot="1">
      <c r="A43" s="153" t="s">
        <v>594</v>
      </c>
      <c r="B43" s="91" t="s">
        <v>123</v>
      </c>
      <c r="C43" s="59">
        <v>884</v>
      </c>
      <c r="D43" s="74" t="s">
        <v>330</v>
      </c>
      <c r="E43" s="59"/>
      <c r="F43" s="74"/>
      <c r="G43" s="60">
        <f>G44</f>
        <v>10</v>
      </c>
    </row>
    <row r="44" spans="1:7" ht="24" customHeight="1" thickBot="1">
      <c r="A44" s="153" t="s">
        <v>595</v>
      </c>
      <c r="B44" s="91" t="s">
        <v>127</v>
      </c>
      <c r="C44" s="59">
        <v>884</v>
      </c>
      <c r="D44" s="74" t="s">
        <v>330</v>
      </c>
      <c r="E44" s="74" t="s">
        <v>402</v>
      </c>
      <c r="F44" s="167"/>
      <c r="G44" s="60">
        <f>G45</f>
        <v>10</v>
      </c>
    </row>
    <row r="45" spans="1:7" ht="20.25" customHeight="1" thickBot="1">
      <c r="A45" s="153" t="s">
        <v>596</v>
      </c>
      <c r="B45" s="91" t="s">
        <v>403</v>
      </c>
      <c r="C45" s="59">
        <v>884</v>
      </c>
      <c r="D45" s="74" t="s">
        <v>330</v>
      </c>
      <c r="E45" s="74" t="s">
        <v>402</v>
      </c>
      <c r="F45" s="74" t="s">
        <v>404</v>
      </c>
      <c r="G45" s="60">
        <v>10</v>
      </c>
    </row>
    <row r="46" spans="1:7" ht="19.5" thickBot="1">
      <c r="A46" s="153" t="s">
        <v>549</v>
      </c>
      <c r="B46" s="91" t="s">
        <v>129</v>
      </c>
      <c r="C46" s="59">
        <v>884</v>
      </c>
      <c r="D46" s="74" t="s">
        <v>331</v>
      </c>
      <c r="E46" s="59"/>
      <c r="F46" s="74"/>
      <c r="G46" s="60">
        <f>G50+G47+G53</f>
        <v>83</v>
      </c>
    </row>
    <row r="47" spans="1:7" ht="41.25" customHeight="1" thickBot="1">
      <c r="A47" s="153" t="s">
        <v>551</v>
      </c>
      <c r="B47" s="91" t="s">
        <v>416</v>
      </c>
      <c r="C47" s="59">
        <v>884</v>
      </c>
      <c r="D47" s="74" t="s">
        <v>331</v>
      </c>
      <c r="E47" s="59" t="s">
        <v>417</v>
      </c>
      <c r="F47" s="74"/>
      <c r="G47" s="60">
        <f>G49</f>
        <v>4.1</v>
      </c>
    </row>
    <row r="48" spans="1:7" ht="58.5" customHeight="1" thickBot="1">
      <c r="A48" s="153" t="s">
        <v>564</v>
      </c>
      <c r="B48" s="91" t="s">
        <v>131</v>
      </c>
      <c r="C48" s="59">
        <v>884</v>
      </c>
      <c r="D48" s="74" t="s">
        <v>331</v>
      </c>
      <c r="E48" s="59" t="s">
        <v>132</v>
      </c>
      <c r="F48" s="74"/>
      <c r="G48" s="60">
        <f>G49</f>
        <v>4.1</v>
      </c>
    </row>
    <row r="49" spans="1:7" ht="32.25" thickBot="1">
      <c r="A49" s="153" t="s">
        <v>565</v>
      </c>
      <c r="B49" s="91" t="s">
        <v>522</v>
      </c>
      <c r="C49" s="59">
        <v>884</v>
      </c>
      <c r="D49" s="74" t="s">
        <v>331</v>
      </c>
      <c r="E49" s="59" t="s">
        <v>132</v>
      </c>
      <c r="F49" s="74" t="s">
        <v>513</v>
      </c>
      <c r="G49" s="60">
        <f>'Бюдж. роспись'!H80</f>
        <v>4.1</v>
      </c>
    </row>
    <row r="50" spans="1:7" ht="39" customHeight="1" thickBot="1">
      <c r="A50" s="153" t="s">
        <v>552</v>
      </c>
      <c r="B50" s="91" t="s">
        <v>510</v>
      </c>
      <c r="C50" s="59">
        <v>884</v>
      </c>
      <c r="D50" s="74" t="s">
        <v>331</v>
      </c>
      <c r="E50" s="59" t="s">
        <v>419</v>
      </c>
      <c r="F50" s="74"/>
      <c r="G50" s="60">
        <f>G51</f>
        <v>18.9</v>
      </c>
    </row>
    <row r="51" spans="1:7" ht="66" customHeight="1" thickBot="1">
      <c r="A51" s="153" t="s">
        <v>567</v>
      </c>
      <c r="B51" s="151" t="s">
        <v>134</v>
      </c>
      <c r="C51" s="59">
        <v>884</v>
      </c>
      <c r="D51" s="74" t="s">
        <v>331</v>
      </c>
      <c r="E51" s="59" t="s">
        <v>135</v>
      </c>
      <c r="F51" s="59"/>
      <c r="G51" s="60">
        <f>G52</f>
        <v>18.9</v>
      </c>
    </row>
    <row r="52" spans="1:7" ht="36.75" customHeight="1" thickBot="1">
      <c r="A52" s="153" t="s">
        <v>568</v>
      </c>
      <c r="B52" s="91" t="s">
        <v>420</v>
      </c>
      <c r="C52" s="59">
        <v>884</v>
      </c>
      <c r="D52" s="74" t="s">
        <v>331</v>
      </c>
      <c r="E52" s="59" t="s">
        <v>135</v>
      </c>
      <c r="F52" s="59">
        <v>630</v>
      </c>
      <c r="G52" s="60">
        <f>'Бюдж. роспись'!H84</f>
        <v>18.9</v>
      </c>
    </row>
    <row r="53" spans="1:7" ht="50.25" customHeight="1" thickBot="1">
      <c r="A53" s="153" t="s">
        <v>553</v>
      </c>
      <c r="B53" s="91" t="s">
        <v>422</v>
      </c>
      <c r="C53" s="59">
        <v>884</v>
      </c>
      <c r="D53" s="74" t="s">
        <v>331</v>
      </c>
      <c r="E53" s="59" t="s">
        <v>421</v>
      </c>
      <c r="F53" s="59"/>
      <c r="G53" s="60">
        <v>60</v>
      </c>
    </row>
    <row r="54" spans="1:7" ht="25.5" customHeight="1" thickBot="1">
      <c r="A54" s="153" t="s">
        <v>570</v>
      </c>
      <c r="B54" s="91" t="s">
        <v>519</v>
      </c>
      <c r="C54" s="59">
        <v>884</v>
      </c>
      <c r="D54" s="74" t="s">
        <v>331</v>
      </c>
      <c r="E54" s="59" t="s">
        <v>421</v>
      </c>
      <c r="F54" s="74" t="s">
        <v>515</v>
      </c>
      <c r="G54" s="60">
        <f>'Бюдж. роспись'!H87</f>
        <v>60</v>
      </c>
    </row>
    <row r="55" spans="1:7" ht="34.5" customHeight="1" thickBot="1">
      <c r="A55" s="153">
        <v>2</v>
      </c>
      <c r="B55" s="151" t="s">
        <v>136</v>
      </c>
      <c r="C55" s="59">
        <v>884</v>
      </c>
      <c r="D55" s="74" t="s">
        <v>137</v>
      </c>
      <c r="E55" s="59"/>
      <c r="F55" s="59"/>
      <c r="G55" s="60">
        <f>G56+G61</f>
        <v>41</v>
      </c>
    </row>
    <row r="56" spans="1:7" ht="51.75" customHeight="1" thickBot="1">
      <c r="A56" s="153" t="s">
        <v>19</v>
      </c>
      <c r="B56" s="151" t="s">
        <v>509</v>
      </c>
      <c r="C56" s="59">
        <v>884</v>
      </c>
      <c r="D56" s="74" t="s">
        <v>138</v>
      </c>
      <c r="E56" s="59"/>
      <c r="F56" s="59"/>
      <c r="G56" s="60">
        <f>G57+G59</f>
        <v>18</v>
      </c>
    </row>
    <row r="57" spans="1:7" s="93" customFormat="1" ht="52.5" customHeight="1" thickBot="1">
      <c r="A57" s="153" t="s">
        <v>21</v>
      </c>
      <c r="B57" s="151" t="s">
        <v>498</v>
      </c>
      <c r="C57" s="59">
        <v>884</v>
      </c>
      <c r="D57" s="74" t="s">
        <v>138</v>
      </c>
      <c r="E57" s="74" t="s">
        <v>405</v>
      </c>
      <c r="F57" s="59"/>
      <c r="G57" s="60">
        <f>G58</f>
        <v>2</v>
      </c>
    </row>
    <row r="58" spans="1:7" ht="32.25" thickBot="1">
      <c r="A58" s="153" t="s">
        <v>140</v>
      </c>
      <c r="B58" s="91" t="s">
        <v>522</v>
      </c>
      <c r="C58" s="59">
        <v>884</v>
      </c>
      <c r="D58" s="74" t="s">
        <v>138</v>
      </c>
      <c r="E58" s="74" t="s">
        <v>405</v>
      </c>
      <c r="F58" s="59">
        <v>244</v>
      </c>
      <c r="G58" s="60">
        <v>2</v>
      </c>
    </row>
    <row r="59" spans="1:7" s="93" customFormat="1" ht="81.75" customHeight="1" thickBot="1">
      <c r="A59" s="153" t="s">
        <v>142</v>
      </c>
      <c r="B59" s="151" t="s">
        <v>524</v>
      </c>
      <c r="C59" s="59">
        <v>884</v>
      </c>
      <c r="D59" s="74" t="s">
        <v>138</v>
      </c>
      <c r="E59" s="74" t="s">
        <v>525</v>
      </c>
      <c r="F59" s="59"/>
      <c r="G59" s="60">
        <f>G60</f>
        <v>16</v>
      </c>
    </row>
    <row r="60" spans="1:7" ht="32.25" thickBot="1">
      <c r="A60" s="153" t="s">
        <v>145</v>
      </c>
      <c r="B60" s="91" t="s">
        <v>522</v>
      </c>
      <c r="C60" s="59">
        <v>884</v>
      </c>
      <c r="D60" s="74" t="s">
        <v>138</v>
      </c>
      <c r="E60" s="74" t="s">
        <v>525</v>
      </c>
      <c r="F60" s="59">
        <v>244</v>
      </c>
      <c r="G60" s="60">
        <v>16</v>
      </c>
    </row>
    <row r="61" spans="1:7" ht="41.25" customHeight="1" thickBot="1">
      <c r="A61" s="153" t="s">
        <v>295</v>
      </c>
      <c r="B61" s="91" t="s">
        <v>272</v>
      </c>
      <c r="C61" s="59">
        <v>884</v>
      </c>
      <c r="D61" s="74" t="s">
        <v>273</v>
      </c>
      <c r="E61" s="59"/>
      <c r="F61" s="59"/>
      <c r="G61" s="60">
        <f>G62</f>
        <v>23</v>
      </c>
    </row>
    <row r="62" spans="1:7" ht="19.5" thickBot="1">
      <c r="A62" s="153" t="s">
        <v>296</v>
      </c>
      <c r="B62" s="91" t="s">
        <v>423</v>
      </c>
      <c r="C62" s="59">
        <v>884</v>
      </c>
      <c r="D62" s="74" t="s">
        <v>273</v>
      </c>
      <c r="E62" s="59" t="s">
        <v>424</v>
      </c>
      <c r="F62" s="59"/>
      <c r="G62" s="60">
        <f>G63+G65+G67+G69</f>
        <v>23</v>
      </c>
    </row>
    <row r="63" spans="1:7" ht="54" customHeight="1" thickBot="1">
      <c r="A63" s="153" t="s">
        <v>297</v>
      </c>
      <c r="B63" s="91" t="s">
        <v>425</v>
      </c>
      <c r="C63" s="59">
        <v>884</v>
      </c>
      <c r="D63" s="74" t="s">
        <v>273</v>
      </c>
      <c r="E63" s="59" t="s">
        <v>507</v>
      </c>
      <c r="F63" s="59"/>
      <c r="G63" s="60">
        <f>G64</f>
        <v>8</v>
      </c>
    </row>
    <row r="64" spans="1:7" ht="38.25" customHeight="1" thickBot="1">
      <c r="A64" s="153" t="s">
        <v>486</v>
      </c>
      <c r="B64" s="91" t="s">
        <v>522</v>
      </c>
      <c r="C64" s="59">
        <v>884</v>
      </c>
      <c r="D64" s="74" t="s">
        <v>273</v>
      </c>
      <c r="E64" s="59" t="s">
        <v>507</v>
      </c>
      <c r="F64" s="59">
        <v>244</v>
      </c>
      <c r="G64" s="60">
        <f>'Бюдж. роспись'!H101</f>
        <v>8</v>
      </c>
    </row>
    <row r="65" spans="1:7" s="89" customFormat="1" ht="36.75" customHeight="1" thickBot="1">
      <c r="A65" s="153" t="s">
        <v>490</v>
      </c>
      <c r="B65" s="91" t="s">
        <v>426</v>
      </c>
      <c r="C65" s="59">
        <v>884</v>
      </c>
      <c r="D65" s="74" t="s">
        <v>273</v>
      </c>
      <c r="E65" s="59" t="s">
        <v>274</v>
      </c>
      <c r="F65" s="59"/>
      <c r="G65" s="60">
        <f>G66</f>
        <v>5</v>
      </c>
    </row>
    <row r="66" spans="1:7" ht="42" customHeight="1" thickBot="1">
      <c r="A66" s="153" t="s">
        <v>488</v>
      </c>
      <c r="B66" s="91" t="s">
        <v>522</v>
      </c>
      <c r="C66" s="59">
        <v>885</v>
      </c>
      <c r="D66" s="74" t="s">
        <v>273</v>
      </c>
      <c r="E66" s="59" t="s">
        <v>274</v>
      </c>
      <c r="F66" s="59">
        <v>244</v>
      </c>
      <c r="G66" s="60">
        <f>'Бюдж. роспись'!H104</f>
        <v>5</v>
      </c>
    </row>
    <row r="67" spans="1:7" s="87" customFormat="1" ht="36.75" customHeight="1" thickBot="1">
      <c r="A67" s="153" t="s">
        <v>491</v>
      </c>
      <c r="B67" s="91" t="s">
        <v>427</v>
      </c>
      <c r="C67" s="59">
        <v>886</v>
      </c>
      <c r="D67" s="74" t="s">
        <v>273</v>
      </c>
      <c r="E67" s="59" t="s">
        <v>508</v>
      </c>
      <c r="F67" s="59"/>
      <c r="G67" s="60">
        <f>G68</f>
        <v>5</v>
      </c>
    </row>
    <row r="68" spans="1:7" ht="38.25" customHeight="1" thickBot="1">
      <c r="A68" s="153" t="s">
        <v>493</v>
      </c>
      <c r="B68" s="91" t="s">
        <v>522</v>
      </c>
      <c r="C68" s="59">
        <v>886</v>
      </c>
      <c r="D68" s="74" t="s">
        <v>273</v>
      </c>
      <c r="E68" s="59" t="s">
        <v>508</v>
      </c>
      <c r="F68" s="59">
        <v>244</v>
      </c>
      <c r="G68" s="60">
        <f>'Бюдж. роспись'!H107</f>
        <v>5</v>
      </c>
    </row>
    <row r="69" spans="1:7" ht="69.75" customHeight="1" thickBot="1">
      <c r="A69" s="153" t="s">
        <v>492</v>
      </c>
      <c r="B69" s="91" t="s">
        <v>499</v>
      </c>
      <c r="C69" s="59">
        <v>884</v>
      </c>
      <c r="D69" s="74" t="s">
        <v>273</v>
      </c>
      <c r="E69" s="59" t="s">
        <v>428</v>
      </c>
      <c r="F69" s="59"/>
      <c r="G69" s="60">
        <f>G70</f>
        <v>5</v>
      </c>
    </row>
    <row r="70" spans="1:7" ht="39.75" customHeight="1" thickBot="1">
      <c r="A70" s="153" t="s">
        <v>494</v>
      </c>
      <c r="B70" s="91" t="s">
        <v>522</v>
      </c>
      <c r="C70" s="59">
        <v>884</v>
      </c>
      <c r="D70" s="74" t="s">
        <v>273</v>
      </c>
      <c r="E70" s="59" t="s">
        <v>428</v>
      </c>
      <c r="F70" s="59">
        <v>244</v>
      </c>
      <c r="G70" s="60">
        <f>'Бюдж. роспись'!H110</f>
        <v>5</v>
      </c>
    </row>
    <row r="71" spans="1:7" ht="19.5" thickBot="1">
      <c r="A71" s="153" t="s">
        <v>23</v>
      </c>
      <c r="B71" s="91" t="s">
        <v>342</v>
      </c>
      <c r="C71" s="59">
        <v>884</v>
      </c>
      <c r="D71" s="74" t="s">
        <v>343</v>
      </c>
      <c r="E71" s="59"/>
      <c r="F71" s="59"/>
      <c r="G71" s="60">
        <f>G72+G78</f>
        <v>5720.7</v>
      </c>
    </row>
    <row r="72" spans="1:7" ht="19.5" thickBot="1">
      <c r="A72" s="153" t="s">
        <v>147</v>
      </c>
      <c r="B72" s="158" t="s">
        <v>434</v>
      </c>
      <c r="C72" s="59">
        <v>884</v>
      </c>
      <c r="D72" s="74" t="s">
        <v>430</v>
      </c>
      <c r="E72" s="59"/>
      <c r="F72" s="59"/>
      <c r="G72" s="60">
        <f>G73+G76</f>
        <v>14.8</v>
      </c>
    </row>
    <row r="73" spans="1:7" ht="32.25" thickBot="1">
      <c r="A73" s="153" t="s">
        <v>316</v>
      </c>
      <c r="B73" s="91" t="s">
        <v>429</v>
      </c>
      <c r="C73" s="59">
        <v>884</v>
      </c>
      <c r="D73" s="74" t="s">
        <v>430</v>
      </c>
      <c r="E73" s="59" t="s">
        <v>433</v>
      </c>
      <c r="F73" s="59"/>
      <c r="G73" s="60">
        <f>G74</f>
        <v>0</v>
      </c>
    </row>
    <row r="74" spans="1:7" ht="21" customHeight="1" thickBot="1">
      <c r="A74" s="153" t="s">
        <v>317</v>
      </c>
      <c r="B74" s="91" t="s">
        <v>431</v>
      </c>
      <c r="C74" s="59">
        <v>884</v>
      </c>
      <c r="D74" s="74" t="s">
        <v>430</v>
      </c>
      <c r="E74" s="59" t="s">
        <v>432</v>
      </c>
      <c r="F74" s="59"/>
      <c r="G74" s="60">
        <f>G75</f>
        <v>0</v>
      </c>
    </row>
    <row r="75" spans="1:7" ht="57" customHeight="1" thickBot="1">
      <c r="A75" s="153" t="s">
        <v>318</v>
      </c>
      <c r="B75" s="91" t="s">
        <v>435</v>
      </c>
      <c r="C75" s="59">
        <v>884</v>
      </c>
      <c r="D75" s="74" t="s">
        <v>430</v>
      </c>
      <c r="E75" s="59" t="s">
        <v>432</v>
      </c>
      <c r="F75" s="59">
        <v>810</v>
      </c>
      <c r="G75" s="60">
        <f>'Бюдж. роспись'!H116</f>
        <v>0</v>
      </c>
    </row>
    <row r="76" spans="1:7" ht="40.5" customHeight="1" thickBot="1">
      <c r="A76" s="153" t="s">
        <v>504</v>
      </c>
      <c r="B76" s="91" t="s">
        <v>502</v>
      </c>
      <c r="C76" s="59">
        <v>884</v>
      </c>
      <c r="D76" s="74" t="s">
        <v>430</v>
      </c>
      <c r="E76" s="59" t="s">
        <v>503</v>
      </c>
      <c r="F76" s="59"/>
      <c r="G76" s="60">
        <f>G77</f>
        <v>14.8</v>
      </c>
    </row>
    <row r="77" spans="1:7" ht="57" customHeight="1" thickBot="1">
      <c r="A77" s="153" t="s">
        <v>505</v>
      </c>
      <c r="B77" s="91" t="s">
        <v>435</v>
      </c>
      <c r="C77" s="59">
        <v>884</v>
      </c>
      <c r="D77" s="74" t="s">
        <v>430</v>
      </c>
      <c r="E77" s="59" t="s">
        <v>503</v>
      </c>
      <c r="F77" s="59">
        <v>810</v>
      </c>
      <c r="G77" s="60">
        <f>'Бюдж. роспись'!H119</f>
        <v>14.8</v>
      </c>
    </row>
    <row r="78" spans="1:7" s="87" customFormat="1" ht="20.25" customHeight="1" thickBot="1">
      <c r="A78" s="153" t="s">
        <v>436</v>
      </c>
      <c r="B78" s="91" t="s">
        <v>344</v>
      </c>
      <c r="C78" s="59">
        <v>884</v>
      </c>
      <c r="D78" s="74" t="s">
        <v>345</v>
      </c>
      <c r="E78" s="59"/>
      <c r="F78" s="59"/>
      <c r="G78" s="60">
        <f>G80</f>
        <v>5705.9</v>
      </c>
    </row>
    <row r="79" spans="1:7" s="94" customFormat="1" ht="18.75" customHeight="1" thickBot="1">
      <c r="A79" s="153" t="s">
        <v>437</v>
      </c>
      <c r="B79" s="91" t="s">
        <v>148</v>
      </c>
      <c r="C79" s="59">
        <v>884</v>
      </c>
      <c r="D79" s="74" t="s">
        <v>345</v>
      </c>
      <c r="E79" s="59"/>
      <c r="F79" s="59"/>
      <c r="G79" s="60">
        <f>G80</f>
        <v>5705.9</v>
      </c>
    </row>
    <row r="80" spans="1:7" s="94" customFormat="1" ht="56.25" customHeight="1" thickBot="1">
      <c r="A80" s="153" t="s">
        <v>438</v>
      </c>
      <c r="B80" s="91" t="s">
        <v>149</v>
      </c>
      <c r="C80" s="59">
        <v>884</v>
      </c>
      <c r="D80" s="74" t="s">
        <v>345</v>
      </c>
      <c r="E80" s="74" t="s">
        <v>406</v>
      </c>
      <c r="F80" s="59"/>
      <c r="G80" s="60">
        <f>G81</f>
        <v>5705.9</v>
      </c>
    </row>
    <row r="81" spans="1:7" s="94" customFormat="1" ht="32.25" thickBot="1">
      <c r="A81" s="153" t="s">
        <v>439</v>
      </c>
      <c r="B81" s="91" t="s">
        <v>522</v>
      </c>
      <c r="C81" s="59">
        <v>884</v>
      </c>
      <c r="D81" s="74" t="s">
        <v>345</v>
      </c>
      <c r="E81" s="74" t="s">
        <v>406</v>
      </c>
      <c r="F81" s="59">
        <v>244</v>
      </c>
      <c r="G81" s="60">
        <f>'Бюдж. роспись'!H124</f>
        <v>5705.9</v>
      </c>
    </row>
    <row r="82" spans="1:7" ht="20.25" customHeight="1" thickBot="1">
      <c r="A82" s="153" t="s">
        <v>26</v>
      </c>
      <c r="B82" s="151" t="s">
        <v>151</v>
      </c>
      <c r="C82" s="59">
        <v>884</v>
      </c>
      <c r="D82" s="74" t="s">
        <v>152</v>
      </c>
      <c r="E82" s="59"/>
      <c r="F82" s="59"/>
      <c r="G82" s="60">
        <f>G83</f>
        <v>12521.5</v>
      </c>
    </row>
    <row r="83" spans="1:7" ht="19.5" thickBot="1">
      <c r="A83" s="153" t="s">
        <v>153</v>
      </c>
      <c r="B83" s="151" t="s">
        <v>158</v>
      </c>
      <c r="C83" s="59">
        <v>884</v>
      </c>
      <c r="D83" s="74" t="s">
        <v>159</v>
      </c>
      <c r="E83" s="74" t="s">
        <v>407</v>
      </c>
      <c r="F83" s="59"/>
      <c r="G83" s="60">
        <f>G84+G91+G98+G105</f>
        <v>12521.5</v>
      </c>
    </row>
    <row r="84" spans="1:7" ht="41.25" customHeight="1" thickBot="1">
      <c r="A84" s="153" t="s">
        <v>154</v>
      </c>
      <c r="B84" s="159" t="s">
        <v>441</v>
      </c>
      <c r="C84" s="59">
        <v>884</v>
      </c>
      <c r="D84" s="74" t="s">
        <v>159</v>
      </c>
      <c r="E84" s="74" t="s">
        <v>408</v>
      </c>
      <c r="F84" s="59"/>
      <c r="G84" s="60">
        <f>G85+G87+G89</f>
        <v>2021.6</v>
      </c>
    </row>
    <row r="85" spans="1:7" s="87" customFormat="1" ht="66" customHeight="1" thickBot="1">
      <c r="A85" s="153" t="s">
        <v>155</v>
      </c>
      <c r="B85" s="159" t="s">
        <v>442</v>
      </c>
      <c r="C85" s="59">
        <v>884</v>
      </c>
      <c r="D85" s="74" t="s">
        <v>159</v>
      </c>
      <c r="E85" s="74" t="s">
        <v>265</v>
      </c>
      <c r="F85" s="59"/>
      <c r="G85" s="59">
        <f>G86</f>
        <v>1992.3</v>
      </c>
    </row>
    <row r="86" spans="1:7" ht="32.25" thickBot="1">
      <c r="A86" s="153" t="s">
        <v>156</v>
      </c>
      <c r="B86" s="91" t="s">
        <v>522</v>
      </c>
      <c r="C86" s="59">
        <v>884</v>
      </c>
      <c r="D86" s="74" t="s">
        <v>159</v>
      </c>
      <c r="E86" s="74" t="s">
        <v>265</v>
      </c>
      <c r="F86" s="59">
        <v>244</v>
      </c>
      <c r="G86" s="59">
        <v>1992.3</v>
      </c>
    </row>
    <row r="87" spans="1:7" s="89" customFormat="1" ht="19.5" thickBot="1">
      <c r="A87" s="153" t="s">
        <v>346</v>
      </c>
      <c r="B87" s="151" t="s">
        <v>271</v>
      </c>
      <c r="C87" s="59">
        <v>884</v>
      </c>
      <c r="D87" s="74" t="s">
        <v>159</v>
      </c>
      <c r="E87" s="59" t="s">
        <v>161</v>
      </c>
      <c r="F87" s="59"/>
      <c r="G87" s="60">
        <f>G88</f>
        <v>0</v>
      </c>
    </row>
    <row r="88" spans="1:7" ht="32.25" thickBot="1">
      <c r="A88" s="153" t="s">
        <v>347</v>
      </c>
      <c r="B88" s="91" t="s">
        <v>522</v>
      </c>
      <c r="C88" s="59">
        <v>884</v>
      </c>
      <c r="D88" s="74" t="s">
        <v>159</v>
      </c>
      <c r="E88" s="59" t="s">
        <v>161</v>
      </c>
      <c r="F88" s="59">
        <v>244</v>
      </c>
      <c r="G88" s="60">
        <v>0</v>
      </c>
    </row>
    <row r="89" spans="1:7" s="89" customFormat="1" ht="68.25" customHeight="1" thickBot="1">
      <c r="A89" s="153" t="s">
        <v>349</v>
      </c>
      <c r="B89" s="151" t="s">
        <v>443</v>
      </c>
      <c r="C89" s="59">
        <v>884</v>
      </c>
      <c r="D89" s="74" t="s">
        <v>159</v>
      </c>
      <c r="E89" s="59" t="s">
        <v>266</v>
      </c>
      <c r="F89" s="59"/>
      <c r="G89" s="60">
        <f>G90</f>
        <v>29.3</v>
      </c>
    </row>
    <row r="90" spans="1:7" ht="39" customHeight="1" thickBot="1">
      <c r="A90" s="153" t="s">
        <v>351</v>
      </c>
      <c r="B90" s="91" t="s">
        <v>522</v>
      </c>
      <c r="C90" s="59">
        <v>884</v>
      </c>
      <c r="D90" s="74" t="s">
        <v>159</v>
      </c>
      <c r="E90" s="59" t="s">
        <v>266</v>
      </c>
      <c r="F90" s="59">
        <v>244</v>
      </c>
      <c r="G90" s="60">
        <v>29.3</v>
      </c>
    </row>
    <row r="91" spans="1:7" ht="55.5" customHeight="1" thickBot="1">
      <c r="A91" s="153" t="s">
        <v>350</v>
      </c>
      <c r="B91" s="151" t="s">
        <v>444</v>
      </c>
      <c r="C91" s="59">
        <v>884</v>
      </c>
      <c r="D91" s="74" t="s">
        <v>159</v>
      </c>
      <c r="E91" s="59" t="s">
        <v>162</v>
      </c>
      <c r="F91" s="59"/>
      <c r="G91" s="60">
        <f>G92+G94+G96</f>
        <v>7863</v>
      </c>
    </row>
    <row r="92" spans="1:7" s="89" customFormat="1" ht="40.5" customHeight="1" thickBot="1">
      <c r="A92" s="153" t="s">
        <v>355</v>
      </c>
      <c r="B92" s="151" t="s">
        <v>163</v>
      </c>
      <c r="C92" s="59">
        <v>884</v>
      </c>
      <c r="D92" s="74" t="s">
        <v>159</v>
      </c>
      <c r="E92" s="59" t="s">
        <v>268</v>
      </c>
      <c r="F92" s="59"/>
      <c r="G92" s="60">
        <f>G93</f>
        <v>2622</v>
      </c>
    </row>
    <row r="93" spans="1:7" ht="32.25" thickBot="1">
      <c r="A93" s="153" t="s">
        <v>356</v>
      </c>
      <c r="B93" s="91" t="s">
        <v>522</v>
      </c>
      <c r="C93" s="59">
        <v>884</v>
      </c>
      <c r="D93" s="74" t="s">
        <v>159</v>
      </c>
      <c r="E93" s="59" t="s">
        <v>268</v>
      </c>
      <c r="F93" s="59">
        <v>244</v>
      </c>
      <c r="G93" s="60">
        <v>2622</v>
      </c>
    </row>
    <row r="94" spans="1:7" s="89" customFormat="1" ht="44.25" customHeight="1" thickBot="1">
      <c r="A94" s="154" t="s">
        <v>357</v>
      </c>
      <c r="B94" s="151" t="s">
        <v>267</v>
      </c>
      <c r="C94" s="168">
        <v>884</v>
      </c>
      <c r="D94" s="169" t="s">
        <v>159</v>
      </c>
      <c r="E94" s="170" t="s">
        <v>445</v>
      </c>
      <c r="F94" s="170"/>
      <c r="G94" s="170">
        <f>G95</f>
        <v>3032.8</v>
      </c>
    </row>
    <row r="95" spans="1:7" ht="39.75" customHeight="1" thickBot="1">
      <c r="A95" s="154" t="s">
        <v>358</v>
      </c>
      <c r="B95" s="91" t="s">
        <v>522</v>
      </c>
      <c r="C95" s="168">
        <v>884</v>
      </c>
      <c r="D95" s="169" t="s">
        <v>159</v>
      </c>
      <c r="E95" s="170" t="s">
        <v>445</v>
      </c>
      <c r="F95" s="170">
        <v>244</v>
      </c>
      <c r="G95" s="170">
        <v>3032.8</v>
      </c>
    </row>
    <row r="96" spans="1:7" s="89" customFormat="1" ht="147" customHeight="1" thickBot="1">
      <c r="A96" s="153" t="s">
        <v>363</v>
      </c>
      <c r="B96" s="91" t="s">
        <v>276</v>
      </c>
      <c r="C96" s="59">
        <v>884</v>
      </c>
      <c r="D96" s="74" t="s">
        <v>159</v>
      </c>
      <c r="E96" s="59" t="s">
        <v>275</v>
      </c>
      <c r="F96" s="59"/>
      <c r="G96" s="60">
        <f>G97</f>
        <v>2208.2</v>
      </c>
    </row>
    <row r="97" spans="1:7" ht="66" customHeight="1" thickBot="1">
      <c r="A97" s="153" t="s">
        <v>364</v>
      </c>
      <c r="B97" s="91" t="s">
        <v>119</v>
      </c>
      <c r="C97" s="59">
        <v>884</v>
      </c>
      <c r="D97" s="74" t="s">
        <v>159</v>
      </c>
      <c r="E97" s="59" t="s">
        <v>275</v>
      </c>
      <c r="F97" s="59">
        <v>598</v>
      </c>
      <c r="G97" s="60">
        <f>'Бюдж. роспись'!H154</f>
        <v>2208.2</v>
      </c>
    </row>
    <row r="98" spans="1:7" ht="19.5" thickBot="1">
      <c r="A98" s="153" t="s">
        <v>362</v>
      </c>
      <c r="B98" s="151" t="s">
        <v>164</v>
      </c>
      <c r="C98" s="59">
        <v>884</v>
      </c>
      <c r="D98" s="74" t="s">
        <v>159</v>
      </c>
      <c r="E98" s="59" t="s">
        <v>165</v>
      </c>
      <c r="F98" s="59"/>
      <c r="G98" s="60">
        <f>G99+G101+G103</f>
        <v>540.1</v>
      </c>
    </row>
    <row r="99" spans="1:7" s="89" customFormat="1" ht="44.25" customHeight="1" thickBot="1">
      <c r="A99" s="153" t="s">
        <v>366</v>
      </c>
      <c r="B99" s="151" t="s">
        <v>446</v>
      </c>
      <c r="C99" s="59">
        <v>884</v>
      </c>
      <c r="D99" s="74" t="s">
        <v>159</v>
      </c>
      <c r="E99" s="59" t="s">
        <v>447</v>
      </c>
      <c r="F99" s="59"/>
      <c r="G99" s="60">
        <f>G100</f>
        <v>340.1</v>
      </c>
    </row>
    <row r="100" spans="1:7" ht="32.25" thickBot="1">
      <c r="A100" s="153" t="s">
        <v>368</v>
      </c>
      <c r="B100" s="91" t="s">
        <v>522</v>
      </c>
      <c r="C100" s="59">
        <v>884</v>
      </c>
      <c r="D100" s="74" t="s">
        <v>159</v>
      </c>
      <c r="E100" s="59" t="s">
        <v>447</v>
      </c>
      <c r="F100" s="59">
        <v>244</v>
      </c>
      <c r="G100" s="60">
        <f>'Бюдж. роспись'!H158</f>
        <v>340.1</v>
      </c>
    </row>
    <row r="101" spans="1:7" ht="82.5" customHeight="1" thickBot="1">
      <c r="A101" s="153" t="s">
        <v>448</v>
      </c>
      <c r="B101" s="151" t="s">
        <v>449</v>
      </c>
      <c r="C101" s="59">
        <v>884</v>
      </c>
      <c r="D101" s="74" t="s">
        <v>159</v>
      </c>
      <c r="E101" s="59" t="s">
        <v>454</v>
      </c>
      <c r="F101" s="59"/>
      <c r="G101" s="60">
        <f>G102</f>
        <v>100</v>
      </c>
    </row>
    <row r="102" spans="1:7" ht="32.25" thickBot="1">
      <c r="A102" s="153" t="s">
        <v>451</v>
      </c>
      <c r="B102" s="91" t="s">
        <v>522</v>
      </c>
      <c r="C102" s="59">
        <v>884</v>
      </c>
      <c r="D102" s="74" t="s">
        <v>159</v>
      </c>
      <c r="E102" s="59" t="s">
        <v>454</v>
      </c>
      <c r="F102" s="59">
        <v>244</v>
      </c>
      <c r="G102" s="60">
        <f>'Бюдж. роспись'!H161</f>
        <v>100</v>
      </c>
    </row>
    <row r="103" spans="1:7" ht="48" thickBot="1">
      <c r="A103" s="153" t="s">
        <v>450</v>
      </c>
      <c r="B103" s="151" t="s">
        <v>453</v>
      </c>
      <c r="C103" s="59">
        <v>884</v>
      </c>
      <c r="D103" s="74" t="s">
        <v>159</v>
      </c>
      <c r="E103" s="59" t="s">
        <v>455</v>
      </c>
      <c r="F103" s="59"/>
      <c r="G103" s="60">
        <f>G104</f>
        <v>100</v>
      </c>
    </row>
    <row r="104" spans="1:7" ht="32.25" thickBot="1">
      <c r="A104" s="153" t="s">
        <v>456</v>
      </c>
      <c r="B104" s="91" t="s">
        <v>522</v>
      </c>
      <c r="C104" s="59">
        <v>884</v>
      </c>
      <c r="D104" s="74" t="s">
        <v>159</v>
      </c>
      <c r="E104" s="59" t="s">
        <v>455</v>
      </c>
      <c r="F104" s="59">
        <v>244</v>
      </c>
      <c r="G104" s="60">
        <f>'Бюдж. роспись'!H164</f>
        <v>100</v>
      </c>
    </row>
    <row r="105" spans="1:7" ht="39.75" customHeight="1" thickBot="1">
      <c r="A105" s="153" t="s">
        <v>369</v>
      </c>
      <c r="B105" s="151" t="s">
        <v>458</v>
      </c>
      <c r="C105" s="59">
        <v>884</v>
      </c>
      <c r="D105" s="74" t="s">
        <v>159</v>
      </c>
      <c r="E105" s="59" t="s">
        <v>166</v>
      </c>
      <c r="F105" s="59"/>
      <c r="G105" s="60">
        <f>G106+G108+G110+G112</f>
        <v>2096.8</v>
      </c>
    </row>
    <row r="106" spans="1:7" s="89" customFormat="1" ht="66" customHeight="1" thickBot="1">
      <c r="A106" s="153" t="s">
        <v>370</v>
      </c>
      <c r="B106" s="151" t="s">
        <v>459</v>
      </c>
      <c r="C106" s="59">
        <v>884</v>
      </c>
      <c r="D106" s="74" t="s">
        <v>159</v>
      </c>
      <c r="E106" s="59" t="s">
        <v>270</v>
      </c>
      <c r="F106" s="59"/>
      <c r="G106" s="59">
        <f>G107</f>
        <v>1452.7</v>
      </c>
    </row>
    <row r="107" spans="1:7" ht="38.25" customHeight="1" thickBot="1">
      <c r="A107" s="153" t="s">
        <v>371</v>
      </c>
      <c r="B107" s="91" t="s">
        <v>522</v>
      </c>
      <c r="C107" s="59">
        <v>884</v>
      </c>
      <c r="D107" s="74" t="s">
        <v>159</v>
      </c>
      <c r="E107" s="59" t="s">
        <v>270</v>
      </c>
      <c r="F107" s="59">
        <v>244</v>
      </c>
      <c r="G107" s="59">
        <f>'Бюдж. роспись'!H168</f>
        <v>1452.7</v>
      </c>
    </row>
    <row r="108" spans="1:7" ht="43.5" customHeight="1" thickBot="1">
      <c r="A108" s="153" t="s">
        <v>373</v>
      </c>
      <c r="B108" s="91" t="s">
        <v>460</v>
      </c>
      <c r="C108" s="59">
        <v>884</v>
      </c>
      <c r="D108" s="74" t="s">
        <v>159</v>
      </c>
      <c r="E108" s="59" t="s">
        <v>168</v>
      </c>
      <c r="F108" s="59"/>
      <c r="G108" s="59">
        <f>G109</f>
        <v>144.10000000000002</v>
      </c>
    </row>
    <row r="109" spans="1:7" ht="38.25" customHeight="1" thickBot="1">
      <c r="A109" s="153" t="s">
        <v>374</v>
      </c>
      <c r="B109" s="91" t="s">
        <v>522</v>
      </c>
      <c r="C109" s="59">
        <v>884</v>
      </c>
      <c r="D109" s="74" t="s">
        <v>159</v>
      </c>
      <c r="E109" s="59" t="s">
        <v>168</v>
      </c>
      <c r="F109" s="59">
        <v>244</v>
      </c>
      <c r="G109" s="59">
        <f>'Бюдж. роспись'!H174</f>
        <v>144.10000000000002</v>
      </c>
    </row>
    <row r="110" spans="1:7" s="89" customFormat="1" ht="32.25" thickBot="1">
      <c r="A110" s="153" t="s">
        <v>461</v>
      </c>
      <c r="B110" s="151" t="s">
        <v>167</v>
      </c>
      <c r="C110" s="59">
        <v>884</v>
      </c>
      <c r="D110" s="74" t="s">
        <v>159</v>
      </c>
      <c r="E110" s="59" t="s">
        <v>464</v>
      </c>
      <c r="F110" s="59"/>
      <c r="G110" s="60">
        <f>G111</f>
        <v>500</v>
      </c>
    </row>
    <row r="111" spans="1:7" ht="32.25" thickBot="1">
      <c r="A111" s="153" t="s">
        <v>462</v>
      </c>
      <c r="B111" s="91" t="s">
        <v>522</v>
      </c>
      <c r="C111" s="59">
        <v>884</v>
      </c>
      <c r="D111" s="74" t="s">
        <v>159</v>
      </c>
      <c r="E111" s="59" t="s">
        <v>464</v>
      </c>
      <c r="F111" s="59">
        <v>244</v>
      </c>
      <c r="G111" s="60">
        <f>'Бюдж. роспись'!H180</f>
        <v>500</v>
      </c>
    </row>
    <row r="112" spans="1:7" ht="64.5" customHeight="1" thickBot="1">
      <c r="A112" s="153" t="s">
        <v>465</v>
      </c>
      <c r="B112" s="151" t="s">
        <v>467</v>
      </c>
      <c r="C112" s="59">
        <v>884</v>
      </c>
      <c r="D112" s="74" t="s">
        <v>159</v>
      </c>
      <c r="E112" s="59" t="s">
        <v>466</v>
      </c>
      <c r="F112" s="59"/>
      <c r="G112" s="60">
        <f>G113</f>
        <v>0</v>
      </c>
    </row>
    <row r="113" spans="1:7" ht="32.25" thickBot="1">
      <c r="A113" s="153" t="s">
        <v>468</v>
      </c>
      <c r="B113" s="91" t="s">
        <v>522</v>
      </c>
      <c r="C113" s="59">
        <v>884</v>
      </c>
      <c r="D113" s="74" t="s">
        <v>159</v>
      </c>
      <c r="E113" s="59" t="s">
        <v>466</v>
      </c>
      <c r="F113" s="59">
        <v>244</v>
      </c>
      <c r="G113" s="60"/>
    </row>
    <row r="114" spans="1:7" ht="19.5" thickBot="1">
      <c r="A114" s="153" t="s">
        <v>36</v>
      </c>
      <c r="B114" s="151" t="s">
        <v>169</v>
      </c>
      <c r="C114" s="59">
        <v>884</v>
      </c>
      <c r="D114" s="74" t="s">
        <v>170</v>
      </c>
      <c r="E114" s="59"/>
      <c r="F114" s="59"/>
      <c r="G114" s="60">
        <f>G118+G115</f>
        <v>161.7</v>
      </c>
    </row>
    <row r="115" spans="1:7" ht="32.25" thickBot="1">
      <c r="A115" s="153" t="s">
        <v>38</v>
      </c>
      <c r="B115" s="151" t="s">
        <v>585</v>
      </c>
      <c r="C115" s="59">
        <v>884</v>
      </c>
      <c r="D115" s="74" t="s">
        <v>584</v>
      </c>
      <c r="E115" s="59"/>
      <c r="F115" s="59"/>
      <c r="G115" s="60">
        <f>G116</f>
        <v>31.7</v>
      </c>
    </row>
    <row r="116" spans="1:7" ht="79.5" thickBot="1">
      <c r="A116" s="153" t="s">
        <v>40</v>
      </c>
      <c r="B116" s="151" t="s">
        <v>587</v>
      </c>
      <c r="C116" s="59">
        <v>884</v>
      </c>
      <c r="D116" s="74" t="s">
        <v>584</v>
      </c>
      <c r="E116" s="59" t="s">
        <v>586</v>
      </c>
      <c r="F116" s="59"/>
      <c r="G116" s="60">
        <f>G117</f>
        <v>31.7</v>
      </c>
    </row>
    <row r="117" spans="1:7" ht="32.25" thickBot="1">
      <c r="A117" s="153" t="s">
        <v>42</v>
      </c>
      <c r="B117" s="156" t="s">
        <v>396</v>
      </c>
      <c r="C117" s="59">
        <v>884</v>
      </c>
      <c r="D117" s="74" t="s">
        <v>584</v>
      </c>
      <c r="E117" s="59" t="s">
        <v>586</v>
      </c>
      <c r="F117" s="59">
        <v>244</v>
      </c>
      <c r="G117" s="60">
        <f>'Бюдж. роспись'!H185</f>
        <v>31.7</v>
      </c>
    </row>
    <row r="118" spans="1:7" ht="19.5" customHeight="1" thickBot="1">
      <c r="A118" s="153" t="s">
        <v>46</v>
      </c>
      <c r="B118" s="91" t="s">
        <v>171</v>
      </c>
      <c r="C118" s="59">
        <v>884</v>
      </c>
      <c r="D118" s="74" t="s">
        <v>172</v>
      </c>
      <c r="E118" s="59"/>
      <c r="F118" s="59"/>
      <c r="G118" s="60">
        <f>G119</f>
        <v>130</v>
      </c>
    </row>
    <row r="119" spans="1:7" ht="19.5" thickBot="1">
      <c r="A119" s="153" t="s">
        <v>48</v>
      </c>
      <c r="B119" s="91" t="s">
        <v>173</v>
      </c>
      <c r="C119" s="59">
        <v>884</v>
      </c>
      <c r="D119" s="74" t="s">
        <v>172</v>
      </c>
      <c r="E119" s="59" t="s">
        <v>174</v>
      </c>
      <c r="F119" s="59"/>
      <c r="G119" s="60">
        <f>G120</f>
        <v>130</v>
      </c>
    </row>
    <row r="120" spans="1:7" ht="83.25" customHeight="1" thickBot="1">
      <c r="A120" s="153" t="s">
        <v>588</v>
      </c>
      <c r="B120" s="91" t="s">
        <v>175</v>
      </c>
      <c r="C120" s="59">
        <v>884</v>
      </c>
      <c r="D120" s="74" t="s">
        <v>172</v>
      </c>
      <c r="E120" s="59" t="s">
        <v>176</v>
      </c>
      <c r="F120" s="59"/>
      <c r="G120" s="60">
        <f>G121</f>
        <v>130</v>
      </c>
    </row>
    <row r="121" spans="1:7" ht="32.25" thickBot="1">
      <c r="A121" s="153" t="s">
        <v>589</v>
      </c>
      <c r="B121" s="91" t="s">
        <v>522</v>
      </c>
      <c r="C121" s="59">
        <v>884</v>
      </c>
      <c r="D121" s="74" t="s">
        <v>172</v>
      </c>
      <c r="E121" s="59" t="s">
        <v>176</v>
      </c>
      <c r="F121" s="59">
        <v>244</v>
      </c>
      <c r="G121" s="60">
        <f>'Бюдж. роспись'!H190</f>
        <v>130</v>
      </c>
    </row>
    <row r="122" spans="1:7" ht="19.5" thickBot="1">
      <c r="A122" s="153" t="s">
        <v>56</v>
      </c>
      <c r="B122" s="151" t="s">
        <v>329</v>
      </c>
      <c r="C122" s="59">
        <v>884</v>
      </c>
      <c r="D122" s="74" t="s">
        <v>177</v>
      </c>
      <c r="E122" s="59"/>
      <c r="F122" s="59"/>
      <c r="G122" s="60">
        <f>G123</f>
        <v>594</v>
      </c>
    </row>
    <row r="123" spans="1:7" ht="19.5" thickBot="1">
      <c r="A123" s="153" t="s">
        <v>57</v>
      </c>
      <c r="B123" s="91" t="s">
        <v>178</v>
      </c>
      <c r="C123" s="59">
        <v>884</v>
      </c>
      <c r="D123" s="74" t="s">
        <v>179</v>
      </c>
      <c r="E123" s="59"/>
      <c r="F123" s="59"/>
      <c r="G123" s="60">
        <f>G124+G126</f>
        <v>594</v>
      </c>
    </row>
    <row r="124" spans="1:7" ht="32.25" thickBot="1">
      <c r="A124" s="153" t="s">
        <v>180</v>
      </c>
      <c r="B124" s="156" t="s">
        <v>581</v>
      </c>
      <c r="C124" s="59">
        <v>884</v>
      </c>
      <c r="D124" s="74" t="s">
        <v>179</v>
      </c>
      <c r="E124" s="59" t="s">
        <v>176</v>
      </c>
      <c r="F124" s="59"/>
      <c r="G124" s="60">
        <f>G125</f>
        <v>94</v>
      </c>
    </row>
    <row r="125" spans="1:7" ht="32.25" thickBot="1">
      <c r="A125" s="153" t="s">
        <v>183</v>
      </c>
      <c r="B125" s="156" t="s">
        <v>396</v>
      </c>
      <c r="C125" s="59">
        <v>884</v>
      </c>
      <c r="D125" s="74" t="s">
        <v>179</v>
      </c>
      <c r="E125" s="59" t="s">
        <v>176</v>
      </c>
      <c r="F125" s="59">
        <v>244</v>
      </c>
      <c r="G125" s="60">
        <v>94</v>
      </c>
    </row>
    <row r="126" spans="1:7" ht="63" customHeight="1" thickBot="1">
      <c r="A126" s="153" t="s">
        <v>536</v>
      </c>
      <c r="B126" s="151" t="s">
        <v>181</v>
      </c>
      <c r="C126" s="59">
        <v>884</v>
      </c>
      <c r="D126" s="74" t="s">
        <v>179</v>
      </c>
      <c r="E126" s="59" t="s">
        <v>182</v>
      </c>
      <c r="F126" s="59"/>
      <c r="G126" s="60">
        <f>G127</f>
        <v>500</v>
      </c>
    </row>
    <row r="127" spans="1:7" ht="32.25" thickBot="1">
      <c r="A127" s="153" t="s">
        <v>537</v>
      </c>
      <c r="B127" s="91" t="s">
        <v>522</v>
      </c>
      <c r="C127" s="59">
        <v>884</v>
      </c>
      <c r="D127" s="74" t="s">
        <v>179</v>
      </c>
      <c r="E127" s="59" t="s">
        <v>182</v>
      </c>
      <c r="F127" s="59">
        <v>244</v>
      </c>
      <c r="G127" s="60">
        <v>500</v>
      </c>
    </row>
    <row r="128" spans="1:7" s="87" customFormat="1" ht="19.5" thickBot="1">
      <c r="A128" s="153" t="s">
        <v>192</v>
      </c>
      <c r="B128" s="151" t="s">
        <v>199</v>
      </c>
      <c r="C128" s="59">
        <v>884</v>
      </c>
      <c r="D128" s="74" t="s">
        <v>200</v>
      </c>
      <c r="E128" s="59"/>
      <c r="F128" s="59"/>
      <c r="G128" s="60">
        <f>G129</f>
        <v>1122.9</v>
      </c>
    </row>
    <row r="129" spans="1:7" ht="19.5" thickBot="1">
      <c r="A129" s="153" t="s">
        <v>193</v>
      </c>
      <c r="B129" s="91" t="s">
        <v>201</v>
      </c>
      <c r="C129" s="59">
        <v>884</v>
      </c>
      <c r="D129" s="74" t="s">
        <v>202</v>
      </c>
      <c r="E129" s="59"/>
      <c r="F129" s="59"/>
      <c r="G129" s="60">
        <f>G130+G132</f>
        <v>1122.9</v>
      </c>
    </row>
    <row r="130" spans="1:7" s="87" customFormat="1" ht="42" customHeight="1" thickBot="1">
      <c r="A130" s="153" t="s">
        <v>194</v>
      </c>
      <c r="B130" s="91" t="s">
        <v>116</v>
      </c>
      <c r="C130" s="59">
        <v>884</v>
      </c>
      <c r="D130" s="74" t="s">
        <v>202</v>
      </c>
      <c r="E130" s="59" t="s">
        <v>117</v>
      </c>
      <c r="F130" s="74"/>
      <c r="G130" s="60">
        <f>G131</f>
        <v>699.4</v>
      </c>
    </row>
    <row r="131" spans="1:7" ht="58.5" customHeight="1" thickBot="1">
      <c r="A131" s="153" t="s">
        <v>196</v>
      </c>
      <c r="B131" s="91" t="s">
        <v>119</v>
      </c>
      <c r="C131" s="59">
        <v>884</v>
      </c>
      <c r="D131" s="74" t="s">
        <v>202</v>
      </c>
      <c r="E131" s="59" t="s">
        <v>117</v>
      </c>
      <c r="F131" s="74" t="s">
        <v>120</v>
      </c>
      <c r="G131" s="60">
        <f>'Бюдж. роспись'!H206</f>
        <v>699.4</v>
      </c>
    </row>
    <row r="132" spans="1:7" ht="58.5" customHeight="1" thickBot="1">
      <c r="A132" s="153" t="s">
        <v>378</v>
      </c>
      <c r="B132" s="91" t="s">
        <v>530</v>
      </c>
      <c r="C132" s="59">
        <v>884</v>
      </c>
      <c r="D132" s="74" t="s">
        <v>202</v>
      </c>
      <c r="E132" s="59" t="s">
        <v>269</v>
      </c>
      <c r="F132" s="59"/>
      <c r="G132" s="60">
        <f>G133+G135</f>
        <v>423.5</v>
      </c>
    </row>
    <row r="133" spans="1:7" ht="19.5" thickBot="1">
      <c r="A133" s="153" t="s">
        <v>379</v>
      </c>
      <c r="B133" s="91" t="s">
        <v>528</v>
      </c>
      <c r="C133" s="59">
        <v>884</v>
      </c>
      <c r="D133" s="74" t="s">
        <v>202</v>
      </c>
      <c r="E133" s="59" t="s">
        <v>526</v>
      </c>
      <c r="F133" s="59"/>
      <c r="G133" s="60">
        <f>G134</f>
        <v>182</v>
      </c>
    </row>
    <row r="134" spans="1:7" ht="32.25" thickBot="1">
      <c r="A134" s="153" t="s">
        <v>380</v>
      </c>
      <c r="B134" s="91" t="s">
        <v>119</v>
      </c>
      <c r="C134" s="59">
        <v>884</v>
      </c>
      <c r="D134" s="74" t="s">
        <v>202</v>
      </c>
      <c r="E134" s="59" t="s">
        <v>526</v>
      </c>
      <c r="F134" s="59">
        <v>598</v>
      </c>
      <c r="G134" s="60">
        <v>182</v>
      </c>
    </row>
    <row r="135" spans="1:7" ht="19.5" thickBot="1">
      <c r="A135" s="153" t="s">
        <v>533</v>
      </c>
      <c r="B135" s="91" t="s">
        <v>529</v>
      </c>
      <c r="C135" s="59">
        <v>884</v>
      </c>
      <c r="D135" s="74" t="s">
        <v>202</v>
      </c>
      <c r="E135" s="59" t="s">
        <v>527</v>
      </c>
      <c r="F135" s="59"/>
      <c r="G135" s="60">
        <f>G136</f>
        <v>241.5</v>
      </c>
    </row>
    <row r="136" spans="1:7" ht="32.25" thickBot="1">
      <c r="A136" s="153" t="s">
        <v>534</v>
      </c>
      <c r="B136" s="91" t="s">
        <v>119</v>
      </c>
      <c r="C136" s="59">
        <v>884</v>
      </c>
      <c r="D136" s="74" t="s">
        <v>202</v>
      </c>
      <c r="E136" s="59" t="s">
        <v>527</v>
      </c>
      <c r="F136" s="59">
        <v>598</v>
      </c>
      <c r="G136" s="60">
        <v>241.5</v>
      </c>
    </row>
    <row r="137" spans="1:7" ht="22.5" customHeight="1" thickBot="1">
      <c r="A137" s="153" t="s">
        <v>332</v>
      </c>
      <c r="B137" s="151" t="s">
        <v>326</v>
      </c>
      <c r="C137" s="59">
        <v>884</v>
      </c>
      <c r="D137" s="74" t="s">
        <v>327</v>
      </c>
      <c r="E137" s="59"/>
      <c r="F137" s="59"/>
      <c r="G137" s="60">
        <f>G138</f>
        <v>100</v>
      </c>
    </row>
    <row r="138" spans="1:7" ht="40.5" customHeight="1" thickBot="1">
      <c r="A138" s="153" t="s">
        <v>333</v>
      </c>
      <c r="B138" s="151" t="s">
        <v>328</v>
      </c>
      <c r="C138" s="59">
        <v>884</v>
      </c>
      <c r="D138" s="74" t="s">
        <v>325</v>
      </c>
      <c r="E138" s="59"/>
      <c r="F138" s="59"/>
      <c r="G138" s="60">
        <f>G139</f>
        <v>100</v>
      </c>
    </row>
    <row r="139" spans="1:7" ht="32.25" thickBot="1">
      <c r="A139" s="153" t="s">
        <v>334</v>
      </c>
      <c r="B139" s="151" t="s">
        <v>195</v>
      </c>
      <c r="C139" s="59">
        <v>884</v>
      </c>
      <c r="D139" s="74" t="s">
        <v>325</v>
      </c>
      <c r="E139" s="59" t="s">
        <v>472</v>
      </c>
      <c r="F139" s="59"/>
      <c r="G139" s="60">
        <f>G140</f>
        <v>100</v>
      </c>
    </row>
    <row r="140" spans="1:7" ht="32.25" thickBot="1">
      <c r="A140" s="153" t="s">
        <v>335</v>
      </c>
      <c r="B140" s="91" t="s">
        <v>522</v>
      </c>
      <c r="C140" s="59">
        <v>884</v>
      </c>
      <c r="D140" s="74" t="s">
        <v>325</v>
      </c>
      <c r="E140" s="59" t="s">
        <v>472</v>
      </c>
      <c r="F140" s="59">
        <v>244</v>
      </c>
      <c r="G140" s="60">
        <f>'Бюдж. роспись'!H223</f>
        <v>100</v>
      </c>
    </row>
    <row r="141" spans="1:7" s="87" customFormat="1" ht="19.5" thickBot="1">
      <c r="A141" s="153" t="s">
        <v>384</v>
      </c>
      <c r="B141" s="91" t="s">
        <v>336</v>
      </c>
      <c r="C141" s="59">
        <v>884</v>
      </c>
      <c r="D141" s="74" t="s">
        <v>323</v>
      </c>
      <c r="E141" s="59"/>
      <c r="F141" s="59"/>
      <c r="G141" s="60">
        <f>G142</f>
        <v>16.6</v>
      </c>
    </row>
    <row r="142" spans="1:7" ht="23.25" customHeight="1" thickBot="1">
      <c r="A142" s="153" t="s">
        <v>385</v>
      </c>
      <c r="B142" s="151" t="s">
        <v>186</v>
      </c>
      <c r="C142" s="59">
        <v>884</v>
      </c>
      <c r="D142" s="74" t="s">
        <v>324</v>
      </c>
      <c r="E142" s="59"/>
      <c r="F142" s="59"/>
      <c r="G142" s="60">
        <f>G143</f>
        <v>16.6</v>
      </c>
    </row>
    <row r="143" spans="1:7" ht="32.25" thickBot="1">
      <c r="A143" s="153" t="s">
        <v>389</v>
      </c>
      <c r="B143" s="151" t="s">
        <v>188</v>
      </c>
      <c r="C143" s="59">
        <v>884</v>
      </c>
      <c r="D143" s="74" t="s">
        <v>324</v>
      </c>
      <c r="E143" s="59" t="s">
        <v>189</v>
      </c>
      <c r="F143" s="59"/>
      <c r="G143" s="60">
        <f>G144</f>
        <v>16.6</v>
      </c>
    </row>
    <row r="144" spans="1:7" ht="32.25" thickBot="1">
      <c r="A144" s="153" t="s">
        <v>390</v>
      </c>
      <c r="B144" s="91" t="s">
        <v>522</v>
      </c>
      <c r="C144" s="59">
        <v>884</v>
      </c>
      <c r="D144" s="74" t="s">
        <v>324</v>
      </c>
      <c r="E144" s="59" t="s">
        <v>189</v>
      </c>
      <c r="F144" s="59">
        <v>244</v>
      </c>
      <c r="G144" s="60">
        <f>'Бюдж. роспись'!H229</f>
        <v>16.6</v>
      </c>
    </row>
    <row r="145" spans="1:7" ht="19.5" thickBot="1">
      <c r="A145" s="153"/>
      <c r="B145" s="157" t="s">
        <v>205</v>
      </c>
      <c r="C145" s="59"/>
      <c r="D145" s="74">
        <v>9800</v>
      </c>
      <c r="E145" s="59"/>
      <c r="F145" s="59"/>
      <c r="G145" s="60">
        <f>G16+G55+G82+G114+G122+G128+G137+G141+G71</f>
        <v>26485.9</v>
      </c>
    </row>
  </sheetData>
  <sheetProtection/>
  <mergeCells count="18">
    <mergeCell ref="A8:G8"/>
    <mergeCell ref="A9:G9"/>
    <mergeCell ref="A10:G10"/>
    <mergeCell ref="A12:A14"/>
    <mergeCell ref="B12:B14"/>
    <mergeCell ref="C12:C14"/>
    <mergeCell ref="D12:D14"/>
    <mergeCell ref="E12:E14"/>
    <mergeCell ref="B5:F5"/>
    <mergeCell ref="F12:F14"/>
    <mergeCell ref="G12:G14"/>
    <mergeCell ref="F1:G1"/>
    <mergeCell ref="C3:G3"/>
    <mergeCell ref="D4:G4"/>
    <mergeCell ref="B2:C2"/>
    <mergeCell ref="D2:G2"/>
    <mergeCell ref="B6:F6"/>
    <mergeCell ref="D7:G7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11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35"/>
  <sheetViews>
    <sheetView view="pageBreakPreview" zoomScaleSheetLayoutView="100" zoomScalePageLayoutView="0" workbookViewId="0" topLeftCell="A120">
      <selection activeCell="B130" sqref="B13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10" width="14.375" style="100" customWidth="1"/>
    <col min="11" max="11" width="14.375" style="97" customWidth="1"/>
    <col min="12" max="16384" width="8.875" style="97" customWidth="1"/>
  </cols>
  <sheetData>
    <row r="1" spans="1:10" ht="18.75">
      <c r="A1" s="372" t="s">
        <v>535</v>
      </c>
      <c r="B1" s="372"/>
      <c r="C1" s="372"/>
      <c r="D1" s="372"/>
      <c r="E1" s="372"/>
      <c r="F1" s="372"/>
      <c r="G1" s="372"/>
      <c r="H1" s="372"/>
      <c r="I1" s="94"/>
      <c r="J1" s="94"/>
    </row>
    <row r="2" spans="1:10" ht="18.75">
      <c r="A2" s="373"/>
      <c r="B2" s="373"/>
      <c r="C2" s="373"/>
      <c r="D2" s="373"/>
      <c r="E2" s="373"/>
      <c r="F2" s="373"/>
      <c r="G2" s="373"/>
      <c r="H2" s="373"/>
      <c r="I2" s="94"/>
      <c r="J2" s="94"/>
    </row>
    <row r="3" spans="1:10" ht="33.75" customHeight="1">
      <c r="A3" s="373"/>
      <c r="B3" s="373"/>
      <c r="C3" s="373"/>
      <c r="D3" s="373"/>
      <c r="E3" s="373"/>
      <c r="F3" s="373"/>
      <c r="G3" s="373"/>
      <c r="H3" s="373"/>
      <c r="I3" s="94"/>
      <c r="J3" s="94"/>
    </row>
    <row r="4" spans="1:10" ht="18.75">
      <c r="A4" s="373"/>
      <c r="B4" s="373"/>
      <c r="C4" s="373"/>
      <c r="D4" s="373"/>
      <c r="E4" s="373"/>
      <c r="F4" s="373"/>
      <c r="G4" s="373"/>
      <c r="H4" s="373"/>
      <c r="I4" s="94"/>
      <c r="J4" s="94"/>
    </row>
    <row r="5" spans="1:10" ht="18.75">
      <c r="A5" s="373"/>
      <c r="B5" s="373"/>
      <c r="C5" s="373"/>
      <c r="D5" s="373"/>
      <c r="E5" s="373"/>
      <c r="F5" s="373"/>
      <c r="G5" s="373"/>
      <c r="H5" s="373"/>
      <c r="I5" s="94"/>
      <c r="J5" s="94"/>
    </row>
    <row r="6" spans="1:10" s="7" customFormat="1" ht="18.75">
      <c r="A6" s="374" t="s">
        <v>391</v>
      </c>
      <c r="B6" s="374"/>
      <c r="C6" s="374"/>
      <c r="D6" s="374"/>
      <c r="E6" s="374"/>
      <c r="F6" s="374"/>
      <c r="G6" s="374"/>
      <c r="H6" s="374"/>
      <c r="I6" s="81"/>
      <c r="J6" s="81"/>
    </row>
    <row r="7" spans="1:10" s="7" customFormat="1" ht="18.75">
      <c r="A7" s="374" t="s">
        <v>563</v>
      </c>
      <c r="B7" s="374"/>
      <c r="C7" s="374"/>
      <c r="D7" s="374"/>
      <c r="E7" s="374"/>
      <c r="F7" s="374"/>
      <c r="G7" s="374"/>
      <c r="H7" s="374"/>
      <c r="I7" s="81"/>
      <c r="J7" s="81"/>
    </row>
    <row r="8" spans="1:10" s="7" customFormat="1" ht="19.5" thickBot="1">
      <c r="A8" s="106"/>
      <c r="C8" s="107"/>
      <c r="D8" s="108"/>
      <c r="F8" s="107"/>
      <c r="G8" s="107"/>
      <c r="H8" s="64"/>
      <c r="I8" s="64"/>
      <c r="J8" s="64"/>
    </row>
    <row r="9" spans="1:11" s="7" customFormat="1" ht="19.5" customHeight="1" thickBot="1">
      <c r="A9" s="375" t="s">
        <v>60</v>
      </c>
      <c r="B9" s="302" t="s">
        <v>61</v>
      </c>
      <c r="C9" s="378" t="s">
        <v>62</v>
      </c>
      <c r="D9" s="378" t="s">
        <v>63</v>
      </c>
      <c r="E9" s="370" t="s">
        <v>64</v>
      </c>
      <c r="F9" s="370" t="s">
        <v>65</v>
      </c>
      <c r="G9" s="302" t="s">
        <v>66</v>
      </c>
      <c r="H9" s="359" t="s">
        <v>597</v>
      </c>
      <c r="I9" s="359" t="s">
        <v>598</v>
      </c>
      <c r="J9" s="359" t="s">
        <v>599</v>
      </c>
      <c r="K9" s="359" t="s">
        <v>600</v>
      </c>
    </row>
    <row r="10" spans="1:11" s="7" customFormat="1" ht="18.75" thickBot="1">
      <c r="A10" s="376"/>
      <c r="B10" s="371"/>
      <c r="C10" s="378"/>
      <c r="D10" s="378"/>
      <c r="E10" s="370"/>
      <c r="F10" s="370"/>
      <c r="G10" s="371"/>
      <c r="H10" s="360"/>
      <c r="I10" s="360"/>
      <c r="J10" s="360"/>
      <c r="K10" s="360"/>
    </row>
    <row r="11" spans="1:11" s="7" customFormat="1" ht="30" customHeight="1" thickBot="1">
      <c r="A11" s="377"/>
      <c r="B11" s="303"/>
      <c r="C11" s="378"/>
      <c r="D11" s="378"/>
      <c r="E11" s="370"/>
      <c r="F11" s="370"/>
      <c r="G11" s="303"/>
      <c r="H11" s="361"/>
      <c r="I11" s="361"/>
      <c r="J11" s="361"/>
      <c r="K11" s="361"/>
    </row>
    <row r="12" spans="1:11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  <c r="I12" s="59">
        <v>7</v>
      </c>
      <c r="J12" s="59">
        <v>7</v>
      </c>
      <c r="K12" s="59">
        <v>7</v>
      </c>
    </row>
    <row r="13" spans="1:11" s="115" customFormat="1" ht="19.5" thickBot="1">
      <c r="A13" s="110" t="s">
        <v>7</v>
      </c>
      <c r="B13" s="111" t="s">
        <v>68</v>
      </c>
      <c r="C13" s="112"/>
      <c r="D13" s="110" t="s">
        <v>69</v>
      </c>
      <c r="E13" s="113"/>
      <c r="F13" s="113"/>
      <c r="G13" s="112"/>
      <c r="H13" s="114">
        <f>H14+H40+H73+H77+H69</f>
        <v>6207.46</v>
      </c>
      <c r="I13" s="114">
        <f>I14+I40+I73+I77+I69</f>
        <v>6142.4</v>
      </c>
      <c r="J13" s="114">
        <f>J14+J40+J73+J77+J69</f>
        <v>6513.6</v>
      </c>
      <c r="K13" s="114">
        <f>K14+K40+K73+K77+K69</f>
        <v>5524.200000000001</v>
      </c>
    </row>
    <row r="14" spans="1:11" s="7" customFormat="1" ht="32.25" thickBot="1">
      <c r="A14" s="109" t="s">
        <v>9</v>
      </c>
      <c r="B14" s="116" t="s">
        <v>70</v>
      </c>
      <c r="C14" s="28">
        <v>933</v>
      </c>
      <c r="D14" s="109"/>
      <c r="E14" s="28"/>
      <c r="F14" s="28"/>
      <c r="G14" s="29"/>
      <c r="H14" s="60">
        <f>H15+H21</f>
        <v>1923.6</v>
      </c>
      <c r="I14" s="60">
        <f>I15+I21</f>
        <v>2028.2999999999997</v>
      </c>
      <c r="J14" s="60">
        <f>J15+J21</f>
        <v>2153</v>
      </c>
      <c r="K14" s="60">
        <f>K15+K21</f>
        <v>1687.2000000000003</v>
      </c>
    </row>
    <row r="15" spans="1:11" s="7" customFormat="1" ht="57" thickBot="1">
      <c r="A15" s="109" t="s">
        <v>11</v>
      </c>
      <c r="B15" s="30" t="s">
        <v>71</v>
      </c>
      <c r="C15" s="29">
        <v>933</v>
      </c>
      <c r="D15" s="109" t="s">
        <v>72</v>
      </c>
      <c r="E15" s="28"/>
      <c r="F15" s="28"/>
      <c r="G15" s="29"/>
      <c r="H15" s="60">
        <f aca="true" t="shared" si="0" ref="H15:K17">H16</f>
        <v>1042.1</v>
      </c>
      <c r="I15" s="60">
        <f t="shared" si="0"/>
        <v>1110.1</v>
      </c>
      <c r="J15" s="60">
        <f>J16</f>
        <v>1178</v>
      </c>
      <c r="K15" s="60">
        <f t="shared" si="0"/>
        <v>978.7</v>
      </c>
    </row>
    <row r="16" spans="1:11" s="7" customFormat="1" ht="38.25" thickBot="1">
      <c r="A16" s="117" t="s">
        <v>73</v>
      </c>
      <c r="B16" s="31" t="s">
        <v>393</v>
      </c>
      <c r="C16" s="29">
        <v>933</v>
      </c>
      <c r="D16" s="117" t="s">
        <v>72</v>
      </c>
      <c r="E16" s="29" t="s">
        <v>74</v>
      </c>
      <c r="F16" s="29"/>
      <c r="G16" s="29"/>
      <c r="H16" s="61">
        <f t="shared" si="0"/>
        <v>1042.1</v>
      </c>
      <c r="I16" s="61">
        <f t="shared" si="0"/>
        <v>1110.1</v>
      </c>
      <c r="J16" s="61">
        <f t="shared" si="0"/>
        <v>1178</v>
      </c>
      <c r="K16" s="61">
        <f t="shared" si="0"/>
        <v>978.7</v>
      </c>
    </row>
    <row r="17" spans="1:11" s="7" customFormat="1" ht="38.25" thickBot="1">
      <c r="A17" s="117" t="s">
        <v>75</v>
      </c>
      <c r="B17" s="31" t="s">
        <v>395</v>
      </c>
      <c r="C17" s="29">
        <v>933</v>
      </c>
      <c r="D17" s="117" t="s">
        <v>72</v>
      </c>
      <c r="E17" s="29" t="s">
        <v>74</v>
      </c>
      <c r="F17" s="117" t="s">
        <v>512</v>
      </c>
      <c r="G17" s="29"/>
      <c r="H17" s="61">
        <f t="shared" si="0"/>
        <v>1042.1</v>
      </c>
      <c r="I17" s="61">
        <f t="shared" si="0"/>
        <v>1110.1</v>
      </c>
      <c r="J17" s="61">
        <f t="shared" si="0"/>
        <v>1178</v>
      </c>
      <c r="K17" s="61">
        <f t="shared" si="0"/>
        <v>978.7</v>
      </c>
    </row>
    <row r="18" spans="1:11" s="7" customFormat="1" ht="19.5" thickBot="1">
      <c r="A18" s="117" t="s">
        <v>76</v>
      </c>
      <c r="B18" s="31" t="s">
        <v>77</v>
      </c>
      <c r="C18" s="29">
        <v>933</v>
      </c>
      <c r="D18" s="117" t="s">
        <v>72</v>
      </c>
      <c r="E18" s="29" t="s">
        <v>74</v>
      </c>
      <c r="F18" s="117" t="s">
        <v>512</v>
      </c>
      <c r="G18" s="29">
        <v>210</v>
      </c>
      <c r="H18" s="61">
        <f>H19+H20</f>
        <v>1042.1</v>
      </c>
      <c r="I18" s="61">
        <f>I19+I20</f>
        <v>1110.1</v>
      </c>
      <c r="J18" s="61">
        <f>J19+J20</f>
        <v>1178</v>
      </c>
      <c r="K18" s="61">
        <f>K19+K20</f>
        <v>978.7</v>
      </c>
    </row>
    <row r="19" spans="1:11" s="7" customFormat="1" ht="21" customHeight="1" thickBot="1">
      <c r="A19" s="117" t="s">
        <v>78</v>
      </c>
      <c r="B19" s="31" t="s">
        <v>79</v>
      </c>
      <c r="C19" s="29">
        <v>933</v>
      </c>
      <c r="D19" s="117" t="s">
        <v>72</v>
      </c>
      <c r="E19" s="29" t="s">
        <v>74</v>
      </c>
      <c r="F19" s="117" t="s">
        <v>512</v>
      </c>
      <c r="G19" s="29">
        <v>211</v>
      </c>
      <c r="H19" s="61">
        <v>800.4</v>
      </c>
      <c r="I19" s="61">
        <v>852.6</v>
      </c>
      <c r="J19" s="61">
        <v>904.8</v>
      </c>
      <c r="K19" s="61">
        <v>751.7</v>
      </c>
    </row>
    <row r="20" spans="1:11" s="7" customFormat="1" ht="18" customHeight="1" thickBot="1">
      <c r="A20" s="117" t="s">
        <v>80</v>
      </c>
      <c r="B20" s="31" t="s">
        <v>81</v>
      </c>
      <c r="C20" s="29">
        <v>933</v>
      </c>
      <c r="D20" s="117" t="s">
        <v>72</v>
      </c>
      <c r="E20" s="29" t="s">
        <v>74</v>
      </c>
      <c r="F20" s="117" t="s">
        <v>512</v>
      </c>
      <c r="G20" s="29">
        <v>213</v>
      </c>
      <c r="H20" s="61">
        <v>241.7</v>
      </c>
      <c r="I20" s="61">
        <v>257.5</v>
      </c>
      <c r="J20" s="61">
        <v>273.2</v>
      </c>
      <c r="K20" s="61">
        <v>227</v>
      </c>
    </row>
    <row r="21" spans="1:11" s="7" customFormat="1" ht="58.5" customHeight="1" thickBot="1">
      <c r="A21" s="109" t="s">
        <v>13</v>
      </c>
      <c r="B21" s="30" t="s">
        <v>82</v>
      </c>
      <c r="C21" s="29">
        <v>933</v>
      </c>
      <c r="D21" s="109" t="s">
        <v>83</v>
      </c>
      <c r="E21" s="28"/>
      <c r="F21" s="117"/>
      <c r="G21" s="29"/>
      <c r="H21" s="60">
        <f>H26+H22</f>
        <v>881.5000000000001</v>
      </c>
      <c r="I21" s="60">
        <f>I26+I22</f>
        <v>918.1999999999998</v>
      </c>
      <c r="J21" s="60">
        <f>J26+J22</f>
        <v>975.0000000000001</v>
      </c>
      <c r="K21" s="60">
        <f>K26+K22</f>
        <v>708.5000000000001</v>
      </c>
    </row>
    <row r="22" spans="1:11" s="118" customFormat="1" ht="38.25" customHeight="1" thickBot="1">
      <c r="A22" s="109" t="s">
        <v>84</v>
      </c>
      <c r="B22" s="80" t="s">
        <v>531</v>
      </c>
      <c r="C22" s="28">
        <v>933</v>
      </c>
      <c r="D22" s="109" t="s">
        <v>83</v>
      </c>
      <c r="E22" s="28" t="s">
        <v>409</v>
      </c>
      <c r="F22" s="109"/>
      <c r="G22" s="29"/>
      <c r="H22" s="60">
        <f aca="true" t="shared" si="1" ref="H22:K24">H23</f>
        <v>124.2</v>
      </c>
      <c r="I22" s="60">
        <f t="shared" si="1"/>
        <v>132.3</v>
      </c>
      <c r="J22" s="60">
        <f t="shared" si="1"/>
        <v>140.4</v>
      </c>
      <c r="K22" s="60">
        <f t="shared" si="1"/>
        <v>0</v>
      </c>
    </row>
    <row r="23" spans="1:11" s="7" customFormat="1" ht="57" thickBot="1">
      <c r="A23" s="117" t="s">
        <v>86</v>
      </c>
      <c r="B23" s="80" t="s">
        <v>532</v>
      </c>
      <c r="C23" s="29">
        <v>933</v>
      </c>
      <c r="D23" s="117" t="s">
        <v>83</v>
      </c>
      <c r="E23" s="29" t="s">
        <v>85</v>
      </c>
      <c r="F23" s="117" t="s">
        <v>511</v>
      </c>
      <c r="G23" s="29"/>
      <c r="H23" s="61">
        <f t="shared" si="1"/>
        <v>124.2</v>
      </c>
      <c r="I23" s="61">
        <f t="shared" si="1"/>
        <v>132.3</v>
      </c>
      <c r="J23" s="61">
        <f t="shared" si="1"/>
        <v>140.4</v>
      </c>
      <c r="K23" s="61">
        <f t="shared" si="1"/>
        <v>0</v>
      </c>
    </row>
    <row r="24" spans="1:11" s="7" customFormat="1" ht="19.5" thickBot="1">
      <c r="A24" s="117" t="s">
        <v>87</v>
      </c>
      <c r="B24" s="31" t="s">
        <v>77</v>
      </c>
      <c r="C24" s="29">
        <v>933</v>
      </c>
      <c r="D24" s="117" t="s">
        <v>83</v>
      </c>
      <c r="E24" s="29" t="s">
        <v>85</v>
      </c>
      <c r="F24" s="117" t="s">
        <v>511</v>
      </c>
      <c r="G24" s="29">
        <v>210</v>
      </c>
      <c r="H24" s="61">
        <f t="shared" si="1"/>
        <v>124.2</v>
      </c>
      <c r="I24" s="61">
        <f t="shared" si="1"/>
        <v>132.3</v>
      </c>
      <c r="J24" s="61">
        <f t="shared" si="1"/>
        <v>140.4</v>
      </c>
      <c r="K24" s="61">
        <f t="shared" si="1"/>
        <v>0</v>
      </c>
    </row>
    <row r="25" spans="1:11" s="7" customFormat="1" ht="23.25" customHeight="1" thickBot="1">
      <c r="A25" s="117" t="s">
        <v>88</v>
      </c>
      <c r="B25" s="31" t="s">
        <v>89</v>
      </c>
      <c r="C25" s="29">
        <v>933</v>
      </c>
      <c r="D25" s="117" t="s">
        <v>83</v>
      </c>
      <c r="E25" s="29" t="s">
        <v>85</v>
      </c>
      <c r="F25" s="117" t="s">
        <v>511</v>
      </c>
      <c r="G25" s="29">
        <v>212</v>
      </c>
      <c r="H25" s="61">
        <v>124.2</v>
      </c>
      <c r="I25" s="61">
        <v>132.3</v>
      </c>
      <c r="J25" s="61">
        <v>140.4</v>
      </c>
      <c r="K25" s="61"/>
    </row>
    <row r="26" spans="1:11" s="121" customFormat="1" ht="40.5" customHeight="1" thickBot="1">
      <c r="A26" s="109" t="s">
        <v>90</v>
      </c>
      <c r="B26" s="32" t="s">
        <v>91</v>
      </c>
      <c r="C26" s="28">
        <v>933</v>
      </c>
      <c r="D26" s="109" t="s">
        <v>83</v>
      </c>
      <c r="E26" s="28" t="s">
        <v>92</v>
      </c>
      <c r="F26" s="119"/>
      <c r="G26" s="120"/>
      <c r="H26" s="60">
        <f>H27+H31</f>
        <v>757.3000000000001</v>
      </c>
      <c r="I26" s="60">
        <f>I27+I31</f>
        <v>785.8999999999999</v>
      </c>
      <c r="J26" s="60">
        <f>J27+J31</f>
        <v>834.6000000000001</v>
      </c>
      <c r="K26" s="60">
        <f>K27+K31</f>
        <v>708.5000000000001</v>
      </c>
    </row>
    <row r="27" spans="1:11" s="7" customFormat="1" ht="38.25" thickBot="1">
      <c r="A27" s="109" t="s">
        <v>93</v>
      </c>
      <c r="B27" s="31" t="s">
        <v>395</v>
      </c>
      <c r="C27" s="29">
        <v>933</v>
      </c>
      <c r="D27" s="117" t="s">
        <v>83</v>
      </c>
      <c r="E27" s="29" t="s">
        <v>92</v>
      </c>
      <c r="F27" s="117" t="s">
        <v>512</v>
      </c>
      <c r="G27" s="29"/>
      <c r="H27" s="61">
        <f>H28</f>
        <v>694.7</v>
      </c>
      <c r="I27" s="61">
        <f>I28</f>
        <v>740.0999999999999</v>
      </c>
      <c r="J27" s="61">
        <f>J28</f>
        <v>785.4000000000001</v>
      </c>
      <c r="K27" s="61">
        <f>K28</f>
        <v>652.4000000000001</v>
      </c>
    </row>
    <row r="28" spans="1:11" s="121" customFormat="1" ht="24" customHeight="1" thickBot="1">
      <c r="A28" s="119" t="s">
        <v>94</v>
      </c>
      <c r="B28" s="122" t="s">
        <v>77</v>
      </c>
      <c r="C28" s="123">
        <v>933</v>
      </c>
      <c r="D28" s="119" t="s">
        <v>83</v>
      </c>
      <c r="E28" s="123" t="s">
        <v>92</v>
      </c>
      <c r="F28" s="117" t="s">
        <v>512</v>
      </c>
      <c r="G28" s="123">
        <v>210</v>
      </c>
      <c r="H28" s="58">
        <f>H29+H30</f>
        <v>694.7</v>
      </c>
      <c r="I28" s="58">
        <f>I29+I30</f>
        <v>740.0999999999999</v>
      </c>
      <c r="J28" s="58">
        <f>J29+J30</f>
        <v>785.4000000000001</v>
      </c>
      <c r="K28" s="58">
        <f>K29+K30</f>
        <v>652.4000000000001</v>
      </c>
    </row>
    <row r="29" spans="1:11" s="7" customFormat="1" ht="21.75" customHeight="1" thickBot="1">
      <c r="A29" s="117" t="s">
        <v>95</v>
      </c>
      <c r="B29" s="31" t="s">
        <v>79</v>
      </c>
      <c r="C29" s="29">
        <v>933</v>
      </c>
      <c r="D29" s="117" t="s">
        <v>83</v>
      </c>
      <c r="E29" s="29" t="s">
        <v>92</v>
      </c>
      <c r="F29" s="117" t="s">
        <v>512</v>
      </c>
      <c r="G29" s="29">
        <v>211</v>
      </c>
      <c r="H29" s="61">
        <v>533.6</v>
      </c>
      <c r="I29" s="61">
        <v>568.4</v>
      </c>
      <c r="J29" s="61">
        <v>603.2</v>
      </c>
      <c r="K29" s="61">
        <v>501.1</v>
      </c>
    </row>
    <row r="30" spans="1:11" s="7" customFormat="1" ht="23.25" customHeight="1" thickBot="1">
      <c r="A30" s="117" t="s">
        <v>96</v>
      </c>
      <c r="B30" s="31" t="s">
        <v>81</v>
      </c>
      <c r="C30" s="29">
        <v>933</v>
      </c>
      <c r="D30" s="117" t="s">
        <v>83</v>
      </c>
      <c r="E30" s="29" t="s">
        <v>92</v>
      </c>
      <c r="F30" s="117" t="s">
        <v>512</v>
      </c>
      <c r="G30" s="29">
        <v>213</v>
      </c>
      <c r="H30" s="61">
        <v>161.1</v>
      </c>
      <c r="I30" s="61">
        <v>171.7</v>
      </c>
      <c r="J30" s="61">
        <v>182.2</v>
      </c>
      <c r="K30" s="61">
        <v>151.3</v>
      </c>
    </row>
    <row r="31" spans="1:11" s="121" customFormat="1" ht="38.25" customHeight="1" thickBot="1">
      <c r="A31" s="119" t="s">
        <v>411</v>
      </c>
      <c r="B31" s="80" t="s">
        <v>522</v>
      </c>
      <c r="C31" s="123">
        <v>933</v>
      </c>
      <c r="D31" s="119" t="s">
        <v>83</v>
      </c>
      <c r="E31" s="123" t="s">
        <v>92</v>
      </c>
      <c r="F31" s="119" t="s">
        <v>513</v>
      </c>
      <c r="G31" s="123"/>
      <c r="H31" s="58">
        <f>H32+H37</f>
        <v>62.6</v>
      </c>
      <c r="I31" s="58">
        <f>I32+I37</f>
        <v>45.8</v>
      </c>
      <c r="J31" s="58">
        <f>J32+J37</f>
        <v>49.2</v>
      </c>
      <c r="K31" s="58">
        <f>K32+K37</f>
        <v>56.1</v>
      </c>
    </row>
    <row r="32" spans="1:11" s="121" customFormat="1" ht="19.5" customHeight="1" thickBot="1">
      <c r="A32" s="119" t="s">
        <v>473</v>
      </c>
      <c r="B32" s="122" t="s">
        <v>97</v>
      </c>
      <c r="C32" s="123">
        <v>933</v>
      </c>
      <c r="D32" s="119" t="s">
        <v>83</v>
      </c>
      <c r="E32" s="123" t="s">
        <v>92</v>
      </c>
      <c r="F32" s="119" t="s">
        <v>513</v>
      </c>
      <c r="G32" s="123">
        <v>220</v>
      </c>
      <c r="H32" s="58">
        <f>H33+H35+H36+H34</f>
        <v>42.6</v>
      </c>
      <c r="I32" s="58">
        <f>I33+I35+I36+I34</f>
        <v>45.8</v>
      </c>
      <c r="J32" s="58">
        <f>J33+J35+J36+J34</f>
        <v>49.2</v>
      </c>
      <c r="K32" s="58">
        <f>K33+K35+K36+K34</f>
        <v>46.1</v>
      </c>
    </row>
    <row r="33" spans="1:11" s="7" customFormat="1" ht="24.75" customHeight="1" thickBot="1">
      <c r="A33" s="117" t="s">
        <v>474</v>
      </c>
      <c r="B33" s="31" t="s">
        <v>98</v>
      </c>
      <c r="C33" s="29">
        <v>933</v>
      </c>
      <c r="D33" s="117" t="s">
        <v>83</v>
      </c>
      <c r="E33" s="29" t="s">
        <v>92</v>
      </c>
      <c r="F33" s="119" t="s">
        <v>513</v>
      </c>
      <c r="G33" s="29">
        <v>221</v>
      </c>
      <c r="H33" s="61">
        <v>18.4</v>
      </c>
      <c r="I33" s="61">
        <v>19.5</v>
      </c>
      <c r="J33" s="61">
        <v>20.5</v>
      </c>
      <c r="K33" s="61">
        <v>20</v>
      </c>
    </row>
    <row r="34" spans="1:11" s="7" customFormat="1" ht="24.75" customHeight="1" thickBot="1">
      <c r="A34" s="117" t="s">
        <v>475</v>
      </c>
      <c r="B34" s="31" t="s">
        <v>113</v>
      </c>
      <c r="C34" s="29">
        <v>933</v>
      </c>
      <c r="D34" s="117" t="s">
        <v>83</v>
      </c>
      <c r="E34" s="29" t="s">
        <v>92</v>
      </c>
      <c r="F34" s="119" t="s">
        <v>513</v>
      </c>
      <c r="G34" s="29">
        <v>223</v>
      </c>
      <c r="H34" s="61">
        <v>16.6</v>
      </c>
      <c r="I34" s="61">
        <v>18.3</v>
      </c>
      <c r="J34" s="61">
        <v>20.2</v>
      </c>
      <c r="K34" s="61">
        <v>15</v>
      </c>
    </row>
    <row r="35" spans="1:11" s="7" customFormat="1" ht="20.25" thickBot="1">
      <c r="A35" s="117" t="s">
        <v>476</v>
      </c>
      <c r="B35" s="31" t="s">
        <v>99</v>
      </c>
      <c r="C35" s="29">
        <v>933</v>
      </c>
      <c r="D35" s="117" t="s">
        <v>83</v>
      </c>
      <c r="E35" s="29" t="s">
        <v>92</v>
      </c>
      <c r="F35" s="119" t="s">
        <v>513</v>
      </c>
      <c r="G35" s="29">
        <v>225</v>
      </c>
      <c r="H35" s="61">
        <v>1</v>
      </c>
      <c r="I35" s="61">
        <v>1</v>
      </c>
      <c r="J35" s="61">
        <v>1.1</v>
      </c>
      <c r="K35" s="61">
        <v>1.1</v>
      </c>
    </row>
    <row r="36" spans="1:11" s="7" customFormat="1" ht="18" customHeight="1" thickBot="1">
      <c r="A36" s="117" t="s">
        <v>559</v>
      </c>
      <c r="B36" s="31" t="s">
        <v>100</v>
      </c>
      <c r="C36" s="29">
        <v>933</v>
      </c>
      <c r="D36" s="117" t="s">
        <v>83</v>
      </c>
      <c r="E36" s="29" t="s">
        <v>92</v>
      </c>
      <c r="F36" s="119" t="s">
        <v>513</v>
      </c>
      <c r="G36" s="29">
        <v>226</v>
      </c>
      <c r="H36" s="61">
        <v>6.6</v>
      </c>
      <c r="I36" s="61">
        <v>7</v>
      </c>
      <c r="J36" s="61">
        <v>7.4</v>
      </c>
      <c r="K36" s="61">
        <v>10</v>
      </c>
    </row>
    <row r="37" spans="1:11" s="7" customFormat="1" ht="20.25" customHeight="1" thickBot="1">
      <c r="A37" s="117" t="s">
        <v>477</v>
      </c>
      <c r="B37" s="122" t="s">
        <v>102</v>
      </c>
      <c r="C37" s="123">
        <v>933</v>
      </c>
      <c r="D37" s="119" t="s">
        <v>83</v>
      </c>
      <c r="E37" s="123" t="s">
        <v>92</v>
      </c>
      <c r="F37" s="119" t="s">
        <v>513</v>
      </c>
      <c r="G37" s="123">
        <v>300</v>
      </c>
      <c r="H37" s="61">
        <f>H38+H39</f>
        <v>20</v>
      </c>
      <c r="I37" s="61">
        <f>I38+I39</f>
        <v>0</v>
      </c>
      <c r="J37" s="61">
        <f>J38+J39</f>
        <v>0</v>
      </c>
      <c r="K37" s="61">
        <f>K38+K39</f>
        <v>10</v>
      </c>
    </row>
    <row r="38" spans="1:11" s="7" customFormat="1" ht="25.5" customHeight="1" thickBot="1">
      <c r="A38" s="117" t="s">
        <v>478</v>
      </c>
      <c r="B38" s="31" t="s">
        <v>103</v>
      </c>
      <c r="C38" s="29">
        <v>933</v>
      </c>
      <c r="D38" s="117" t="s">
        <v>83</v>
      </c>
      <c r="E38" s="29" t="s">
        <v>92</v>
      </c>
      <c r="F38" s="119" t="s">
        <v>513</v>
      </c>
      <c r="G38" s="29">
        <v>310</v>
      </c>
      <c r="H38" s="61">
        <v>10</v>
      </c>
      <c r="I38" s="61"/>
      <c r="J38" s="61"/>
      <c r="K38" s="61"/>
    </row>
    <row r="39" spans="1:11" s="7" customFormat="1" ht="20.25" customHeight="1" thickBot="1">
      <c r="A39" s="117" t="s">
        <v>479</v>
      </c>
      <c r="B39" s="31" t="s">
        <v>104</v>
      </c>
      <c r="C39" s="29">
        <v>933</v>
      </c>
      <c r="D39" s="117" t="s">
        <v>83</v>
      </c>
      <c r="E39" s="29" t="s">
        <v>92</v>
      </c>
      <c r="F39" s="119" t="s">
        <v>513</v>
      </c>
      <c r="G39" s="29">
        <v>340</v>
      </c>
      <c r="H39" s="61">
        <v>10</v>
      </c>
      <c r="I39" s="61"/>
      <c r="J39" s="61"/>
      <c r="K39" s="61">
        <v>10</v>
      </c>
    </row>
    <row r="40" spans="1:11" s="7" customFormat="1" ht="30.75" customHeight="1" thickBot="1">
      <c r="A40" s="109" t="s">
        <v>15</v>
      </c>
      <c r="B40" s="90" t="s">
        <v>105</v>
      </c>
      <c r="C40" s="28">
        <v>884</v>
      </c>
      <c r="D40" s="117"/>
      <c r="E40" s="29"/>
      <c r="F40" s="117"/>
      <c r="G40" s="29"/>
      <c r="H40" s="60">
        <f>H41+H46+H66</f>
        <v>3775.0600000000004</v>
      </c>
      <c r="I40" s="60">
        <f>I41+I46+I66</f>
        <v>4019.7999999999997</v>
      </c>
      <c r="J40" s="60">
        <f>J41+J46+J66</f>
        <v>4265</v>
      </c>
      <c r="K40" s="60">
        <f>K41+K46+K66</f>
        <v>3755.6000000000004</v>
      </c>
    </row>
    <row r="41" spans="1:11" s="7" customFormat="1" ht="79.5" customHeight="1" thickBot="1">
      <c r="A41" s="109" t="s">
        <v>106</v>
      </c>
      <c r="B41" s="88" t="s">
        <v>341</v>
      </c>
      <c r="C41" s="29">
        <v>884</v>
      </c>
      <c r="D41" s="109" t="s">
        <v>107</v>
      </c>
      <c r="E41" s="28" t="s">
        <v>110</v>
      </c>
      <c r="F41" s="109"/>
      <c r="G41" s="29"/>
      <c r="H41" s="60">
        <f aca="true" t="shared" si="2" ref="H41:K42">H42</f>
        <v>1042.1</v>
      </c>
      <c r="I41" s="60">
        <f t="shared" si="2"/>
        <v>1110.1</v>
      </c>
      <c r="J41" s="60">
        <f t="shared" si="2"/>
        <v>1178</v>
      </c>
      <c r="K41" s="60">
        <f t="shared" si="2"/>
        <v>978.7</v>
      </c>
    </row>
    <row r="42" spans="1:11" s="7" customFormat="1" ht="19.5" thickBot="1">
      <c r="A42" s="117" t="s">
        <v>108</v>
      </c>
      <c r="B42" s="88" t="s">
        <v>109</v>
      </c>
      <c r="C42" s="29">
        <v>884</v>
      </c>
      <c r="D42" s="117" t="s">
        <v>107</v>
      </c>
      <c r="E42" s="29" t="s">
        <v>110</v>
      </c>
      <c r="F42" s="117" t="s">
        <v>512</v>
      </c>
      <c r="G42" s="29"/>
      <c r="H42" s="61">
        <f t="shared" si="2"/>
        <v>1042.1</v>
      </c>
      <c r="I42" s="61">
        <f t="shared" si="2"/>
        <v>1110.1</v>
      </c>
      <c r="J42" s="61">
        <f t="shared" si="2"/>
        <v>1178</v>
      </c>
      <c r="K42" s="61">
        <f t="shared" si="2"/>
        <v>978.7</v>
      </c>
    </row>
    <row r="43" spans="1:11" s="7" customFormat="1" ht="19.5" thickBot="1">
      <c r="A43" s="117" t="s">
        <v>111</v>
      </c>
      <c r="B43" s="80" t="s">
        <v>521</v>
      </c>
      <c r="C43" s="29">
        <v>884</v>
      </c>
      <c r="D43" s="117" t="s">
        <v>107</v>
      </c>
      <c r="E43" s="29" t="s">
        <v>110</v>
      </c>
      <c r="F43" s="117" t="s">
        <v>512</v>
      </c>
      <c r="G43" s="29">
        <v>210</v>
      </c>
      <c r="H43" s="61">
        <f>H44+H45</f>
        <v>1042.1</v>
      </c>
      <c r="I43" s="61">
        <f>I44+I45</f>
        <v>1110.1</v>
      </c>
      <c r="J43" s="61">
        <f>J44+J45</f>
        <v>1178</v>
      </c>
      <c r="K43" s="61">
        <f>K44+K45</f>
        <v>978.7</v>
      </c>
    </row>
    <row r="44" spans="1:11" s="7" customFormat="1" ht="24" customHeight="1" thickBot="1">
      <c r="A44" s="117" t="s">
        <v>480</v>
      </c>
      <c r="B44" s="31" t="s">
        <v>79</v>
      </c>
      <c r="C44" s="29">
        <v>884</v>
      </c>
      <c r="D44" s="117" t="s">
        <v>107</v>
      </c>
      <c r="E44" s="29" t="s">
        <v>110</v>
      </c>
      <c r="F44" s="117" t="s">
        <v>512</v>
      </c>
      <c r="G44" s="29">
        <v>211</v>
      </c>
      <c r="H44" s="61">
        <v>800.4</v>
      </c>
      <c r="I44" s="61">
        <v>852.6</v>
      </c>
      <c r="J44" s="61">
        <v>904.8</v>
      </c>
      <c r="K44" s="61">
        <v>751.7</v>
      </c>
    </row>
    <row r="45" spans="1:11" s="107" customFormat="1" ht="25.5" customHeight="1" thickBot="1">
      <c r="A45" s="117" t="s">
        <v>481</v>
      </c>
      <c r="B45" s="124" t="s">
        <v>81</v>
      </c>
      <c r="C45" s="29">
        <v>884</v>
      </c>
      <c r="D45" s="117" t="s">
        <v>107</v>
      </c>
      <c r="E45" s="29" t="s">
        <v>110</v>
      </c>
      <c r="F45" s="117" t="s">
        <v>512</v>
      </c>
      <c r="G45" s="29">
        <v>213</v>
      </c>
      <c r="H45" s="61">
        <v>241.7</v>
      </c>
      <c r="I45" s="61">
        <v>257.5</v>
      </c>
      <c r="J45" s="61">
        <v>273.2</v>
      </c>
      <c r="K45" s="61">
        <v>227</v>
      </c>
    </row>
    <row r="46" spans="1:11" s="107" customFormat="1" ht="22.5" customHeight="1" thickBot="1">
      <c r="A46" s="117" t="s">
        <v>414</v>
      </c>
      <c r="B46" s="30" t="s">
        <v>412</v>
      </c>
      <c r="C46" s="29">
        <v>884</v>
      </c>
      <c r="D46" s="109" t="s">
        <v>107</v>
      </c>
      <c r="E46" s="28" t="s">
        <v>413</v>
      </c>
      <c r="F46" s="117"/>
      <c r="G46" s="29"/>
      <c r="H46" s="60">
        <f>H47+H51+H61</f>
        <v>2727.6600000000003</v>
      </c>
      <c r="I46" s="60">
        <f>I47+I51+I61</f>
        <v>2904.1</v>
      </c>
      <c r="J46" s="60">
        <f>J47+J51+J61</f>
        <v>3081.1000000000004</v>
      </c>
      <c r="K46" s="60">
        <f>K47+K51+K61</f>
        <v>2771.9</v>
      </c>
    </row>
    <row r="47" spans="1:11" s="118" customFormat="1" ht="18.75" customHeight="1" thickBot="1">
      <c r="A47" s="109" t="s">
        <v>294</v>
      </c>
      <c r="B47" s="80" t="s">
        <v>521</v>
      </c>
      <c r="C47" s="28">
        <v>884</v>
      </c>
      <c r="D47" s="109" t="s">
        <v>107</v>
      </c>
      <c r="E47" s="28" t="s">
        <v>413</v>
      </c>
      <c r="F47" s="109" t="s">
        <v>512</v>
      </c>
      <c r="G47" s="28"/>
      <c r="H47" s="60">
        <f>H48</f>
        <v>2171</v>
      </c>
      <c r="I47" s="60">
        <f>I48</f>
        <v>2312.7</v>
      </c>
      <c r="J47" s="60">
        <f>J48</f>
        <v>2454.3</v>
      </c>
      <c r="K47" s="60">
        <f>K48</f>
        <v>2038.9</v>
      </c>
    </row>
    <row r="48" spans="1:11" s="127" customFormat="1" ht="26.25" customHeight="1" thickBot="1">
      <c r="A48" s="125" t="s">
        <v>482</v>
      </c>
      <c r="B48" s="126" t="s">
        <v>77</v>
      </c>
      <c r="C48" s="120">
        <v>884</v>
      </c>
      <c r="D48" s="125" t="s">
        <v>107</v>
      </c>
      <c r="E48" s="28" t="s">
        <v>413</v>
      </c>
      <c r="F48" s="109" t="s">
        <v>512</v>
      </c>
      <c r="G48" s="120">
        <v>210</v>
      </c>
      <c r="H48" s="76">
        <f>H49+H50</f>
        <v>2171</v>
      </c>
      <c r="I48" s="76">
        <f>I49+I50</f>
        <v>2312.7</v>
      </c>
      <c r="J48" s="76">
        <f>J49+J50</f>
        <v>2454.3</v>
      </c>
      <c r="K48" s="76">
        <f>K49+K50</f>
        <v>2038.9</v>
      </c>
    </row>
    <row r="49" spans="1:11" s="7" customFormat="1" ht="19.5" customHeight="1" thickBot="1">
      <c r="A49" s="117" t="s">
        <v>483</v>
      </c>
      <c r="B49" s="31" t="s">
        <v>79</v>
      </c>
      <c r="C49" s="29">
        <v>884</v>
      </c>
      <c r="D49" s="117" t="s">
        <v>107</v>
      </c>
      <c r="E49" s="28" t="s">
        <v>413</v>
      </c>
      <c r="F49" s="109" t="s">
        <v>512</v>
      </c>
      <c r="G49" s="29">
        <v>211</v>
      </c>
      <c r="H49" s="61">
        <v>1667.5</v>
      </c>
      <c r="I49" s="61">
        <v>1776.3</v>
      </c>
      <c r="J49" s="61">
        <v>1885</v>
      </c>
      <c r="K49" s="61">
        <v>1566</v>
      </c>
    </row>
    <row r="50" spans="1:11" s="107" customFormat="1" ht="24.75" customHeight="1" thickBot="1">
      <c r="A50" s="117" t="s">
        <v>484</v>
      </c>
      <c r="B50" s="124" t="s">
        <v>81</v>
      </c>
      <c r="C50" s="29">
        <v>884</v>
      </c>
      <c r="D50" s="117" t="s">
        <v>107</v>
      </c>
      <c r="E50" s="28" t="s">
        <v>413</v>
      </c>
      <c r="F50" s="109" t="s">
        <v>512</v>
      </c>
      <c r="G50" s="29">
        <v>213</v>
      </c>
      <c r="H50" s="61">
        <v>503.5</v>
      </c>
      <c r="I50" s="61">
        <v>536.4</v>
      </c>
      <c r="J50" s="61">
        <v>569.3</v>
      </c>
      <c r="K50" s="61">
        <v>472.9</v>
      </c>
    </row>
    <row r="51" spans="1:11" s="128" customFormat="1" ht="42.75" customHeight="1" thickBot="1">
      <c r="A51" s="125" t="s">
        <v>500</v>
      </c>
      <c r="B51" s="80" t="s">
        <v>522</v>
      </c>
      <c r="C51" s="120">
        <v>884</v>
      </c>
      <c r="D51" s="125" t="s">
        <v>107</v>
      </c>
      <c r="E51" s="28" t="s">
        <v>413</v>
      </c>
      <c r="F51" s="125" t="s">
        <v>513</v>
      </c>
      <c r="G51" s="120"/>
      <c r="H51" s="76">
        <f>H52+H58</f>
        <v>512.86</v>
      </c>
      <c r="I51" s="76">
        <f>I52+I58</f>
        <v>545.1</v>
      </c>
      <c r="J51" s="76">
        <f>J52+J58</f>
        <v>578</v>
      </c>
      <c r="K51" s="76">
        <f>K52+K58</f>
        <v>692</v>
      </c>
    </row>
    <row r="52" spans="1:11" s="127" customFormat="1" ht="21" customHeight="1" thickBot="1">
      <c r="A52" s="125" t="s">
        <v>541</v>
      </c>
      <c r="B52" s="126" t="s">
        <v>97</v>
      </c>
      <c r="C52" s="120">
        <v>884</v>
      </c>
      <c r="D52" s="125" t="s">
        <v>107</v>
      </c>
      <c r="E52" s="28" t="s">
        <v>413</v>
      </c>
      <c r="F52" s="125" t="s">
        <v>513</v>
      </c>
      <c r="G52" s="120">
        <v>220</v>
      </c>
      <c r="H52" s="76">
        <f>SUM(H53:H57)</f>
        <v>397.15999999999997</v>
      </c>
      <c r="I52" s="76">
        <f>SUM(I53:I57)</f>
        <v>422.7</v>
      </c>
      <c r="J52" s="76">
        <f>SUM(J53:J57)</f>
        <v>448.9</v>
      </c>
      <c r="K52" s="76">
        <f>SUM(K53:K57)</f>
        <v>432</v>
      </c>
    </row>
    <row r="53" spans="1:11" s="7" customFormat="1" ht="24" customHeight="1" thickBot="1">
      <c r="A53" s="125" t="s">
        <v>554</v>
      </c>
      <c r="B53" s="31" t="s">
        <v>98</v>
      </c>
      <c r="C53" s="29">
        <v>884</v>
      </c>
      <c r="D53" s="117" t="s">
        <v>107</v>
      </c>
      <c r="E53" s="28" t="s">
        <v>413</v>
      </c>
      <c r="F53" s="125" t="s">
        <v>513</v>
      </c>
      <c r="G53" s="29">
        <v>221</v>
      </c>
      <c r="H53" s="61">
        <v>29.6</v>
      </c>
      <c r="I53" s="61">
        <v>31.3</v>
      </c>
      <c r="J53" s="61">
        <v>33</v>
      </c>
      <c r="K53" s="61">
        <v>25</v>
      </c>
    </row>
    <row r="54" spans="1:11" s="7" customFormat="1" ht="24" customHeight="1" thickBot="1">
      <c r="A54" s="125" t="s">
        <v>555</v>
      </c>
      <c r="B54" s="31" t="s">
        <v>113</v>
      </c>
      <c r="C54" s="29">
        <v>884</v>
      </c>
      <c r="D54" s="117" t="s">
        <v>107</v>
      </c>
      <c r="E54" s="28" t="s">
        <v>413</v>
      </c>
      <c r="F54" s="125" t="s">
        <v>513</v>
      </c>
      <c r="G54" s="29">
        <v>223</v>
      </c>
      <c r="H54" s="61">
        <v>53.5</v>
      </c>
      <c r="I54" s="61">
        <v>59.1</v>
      </c>
      <c r="J54" s="61">
        <v>65.3</v>
      </c>
      <c r="K54" s="61">
        <v>69</v>
      </c>
    </row>
    <row r="55" spans="1:11" s="7" customFormat="1" ht="22.5" customHeight="1" thickBot="1">
      <c r="A55" s="125" t="s">
        <v>556</v>
      </c>
      <c r="B55" s="31" t="s">
        <v>114</v>
      </c>
      <c r="C55" s="29">
        <v>884</v>
      </c>
      <c r="D55" s="117" t="s">
        <v>107</v>
      </c>
      <c r="E55" s="28" t="s">
        <v>413</v>
      </c>
      <c r="F55" s="125" t="s">
        <v>513</v>
      </c>
      <c r="G55" s="29">
        <v>224</v>
      </c>
      <c r="H55" s="61">
        <v>2.56</v>
      </c>
      <c r="I55" s="61">
        <v>2.8</v>
      </c>
      <c r="J55" s="61">
        <v>2.9</v>
      </c>
      <c r="K55" s="61">
        <v>3</v>
      </c>
    </row>
    <row r="56" spans="1:11" s="7" customFormat="1" ht="23.25" customHeight="1" thickBot="1">
      <c r="A56" s="125" t="s">
        <v>557</v>
      </c>
      <c r="B56" s="31" t="s">
        <v>99</v>
      </c>
      <c r="C56" s="29">
        <v>884</v>
      </c>
      <c r="D56" s="117" t="s">
        <v>107</v>
      </c>
      <c r="E56" s="28" t="s">
        <v>413</v>
      </c>
      <c r="F56" s="125" t="s">
        <v>513</v>
      </c>
      <c r="G56" s="29">
        <v>225</v>
      </c>
      <c r="H56" s="61">
        <v>62.5</v>
      </c>
      <c r="I56" s="61">
        <v>66.1</v>
      </c>
      <c r="J56" s="61">
        <v>69.8</v>
      </c>
      <c r="K56" s="61">
        <v>85</v>
      </c>
    </row>
    <row r="57" spans="1:11" s="7" customFormat="1" ht="22.5" customHeight="1" thickBot="1">
      <c r="A57" s="125" t="s">
        <v>558</v>
      </c>
      <c r="B57" s="31" t="s">
        <v>100</v>
      </c>
      <c r="C57" s="29">
        <v>884</v>
      </c>
      <c r="D57" s="117" t="s">
        <v>107</v>
      </c>
      <c r="E57" s="28" t="s">
        <v>413</v>
      </c>
      <c r="F57" s="125" t="s">
        <v>513</v>
      </c>
      <c r="G57" s="29">
        <v>226</v>
      </c>
      <c r="H57" s="61">
        <v>249</v>
      </c>
      <c r="I57" s="61">
        <v>263.4</v>
      </c>
      <c r="J57" s="61">
        <v>277.9</v>
      </c>
      <c r="K57" s="61">
        <v>250</v>
      </c>
    </row>
    <row r="58" spans="1:11" s="127" customFormat="1" ht="22.5" customHeight="1" thickBot="1">
      <c r="A58" s="125" t="s">
        <v>542</v>
      </c>
      <c r="B58" s="126" t="s">
        <v>102</v>
      </c>
      <c r="C58" s="120">
        <v>884</v>
      </c>
      <c r="D58" s="125" t="s">
        <v>107</v>
      </c>
      <c r="E58" s="28" t="s">
        <v>413</v>
      </c>
      <c r="F58" s="125" t="s">
        <v>513</v>
      </c>
      <c r="G58" s="120">
        <v>300</v>
      </c>
      <c r="H58" s="76">
        <f>H59+H60</f>
        <v>115.7</v>
      </c>
      <c r="I58" s="76">
        <f>I59+I60</f>
        <v>122.4</v>
      </c>
      <c r="J58" s="76">
        <f>J59+J60</f>
        <v>129.1</v>
      </c>
      <c r="K58" s="76">
        <f>K59+K60</f>
        <v>260</v>
      </c>
    </row>
    <row r="59" spans="1:11" s="7" customFormat="1" ht="22.5" customHeight="1" thickBot="1">
      <c r="A59" s="125" t="s">
        <v>560</v>
      </c>
      <c r="B59" s="31" t="s">
        <v>103</v>
      </c>
      <c r="C59" s="29">
        <v>884</v>
      </c>
      <c r="D59" s="117" t="s">
        <v>107</v>
      </c>
      <c r="E59" s="28" t="s">
        <v>413</v>
      </c>
      <c r="F59" s="125" t="s">
        <v>513</v>
      </c>
      <c r="G59" s="29">
        <v>310</v>
      </c>
      <c r="H59" s="61">
        <v>0</v>
      </c>
      <c r="I59" s="61">
        <v>0</v>
      </c>
      <c r="J59" s="61">
        <v>0</v>
      </c>
      <c r="K59" s="61">
        <v>100</v>
      </c>
    </row>
    <row r="60" spans="1:11" s="7" customFormat="1" ht="22.5" customHeight="1" thickBot="1">
      <c r="A60" s="125" t="s">
        <v>561</v>
      </c>
      <c r="B60" s="31" t="s">
        <v>104</v>
      </c>
      <c r="C60" s="29">
        <v>884</v>
      </c>
      <c r="D60" s="117" t="s">
        <v>107</v>
      </c>
      <c r="E60" s="28" t="s">
        <v>413</v>
      </c>
      <c r="F60" s="125" t="s">
        <v>513</v>
      </c>
      <c r="G60" s="29">
        <v>340</v>
      </c>
      <c r="H60" s="61">
        <v>115.7</v>
      </c>
      <c r="I60" s="61">
        <v>122.4</v>
      </c>
      <c r="J60" s="61">
        <v>129.1</v>
      </c>
      <c r="K60" s="61">
        <v>160</v>
      </c>
    </row>
    <row r="61" spans="1:11" s="127" customFormat="1" ht="22.5" customHeight="1" thickBot="1">
      <c r="A61" s="125" t="s">
        <v>501</v>
      </c>
      <c r="B61" s="126" t="s">
        <v>397</v>
      </c>
      <c r="C61" s="120">
        <v>884</v>
      </c>
      <c r="D61" s="125" t="s">
        <v>107</v>
      </c>
      <c r="E61" s="28" t="s">
        <v>413</v>
      </c>
      <c r="F61" s="125" t="s">
        <v>398</v>
      </c>
      <c r="G61" s="120"/>
      <c r="H61" s="76">
        <f>H62+H64</f>
        <v>43.8</v>
      </c>
      <c r="I61" s="76">
        <f>I62+I64</f>
        <v>46.3</v>
      </c>
      <c r="J61" s="76">
        <f>J62+J64</f>
        <v>48.800000000000004</v>
      </c>
      <c r="K61" s="76">
        <f>K62+K64</f>
        <v>41</v>
      </c>
    </row>
    <row r="62" spans="1:11" s="7" customFormat="1" ht="37.5" customHeight="1" thickBot="1">
      <c r="A62" s="117" t="s">
        <v>516</v>
      </c>
      <c r="B62" s="80" t="s">
        <v>518</v>
      </c>
      <c r="C62" s="29">
        <v>884</v>
      </c>
      <c r="D62" s="117" t="s">
        <v>107</v>
      </c>
      <c r="E62" s="28" t="s">
        <v>413</v>
      </c>
      <c r="F62" s="117" t="s">
        <v>514</v>
      </c>
      <c r="G62" s="29"/>
      <c r="H62" s="61">
        <f>H63</f>
        <v>40</v>
      </c>
      <c r="I62" s="61">
        <f>I63</f>
        <v>42.3</v>
      </c>
      <c r="J62" s="61">
        <f>J63</f>
        <v>44.6</v>
      </c>
      <c r="K62" s="61">
        <f>K63</f>
        <v>41</v>
      </c>
    </row>
    <row r="63" spans="1:11" s="7" customFormat="1" ht="24" customHeight="1" thickBot="1">
      <c r="A63" s="117" t="s">
        <v>539</v>
      </c>
      <c r="B63" s="80" t="s">
        <v>101</v>
      </c>
      <c r="C63" s="29">
        <v>884</v>
      </c>
      <c r="D63" s="117" t="s">
        <v>107</v>
      </c>
      <c r="E63" s="28" t="s">
        <v>413</v>
      </c>
      <c r="F63" s="117" t="s">
        <v>514</v>
      </c>
      <c r="G63" s="29">
        <v>290</v>
      </c>
      <c r="H63" s="61">
        <v>40</v>
      </c>
      <c r="I63" s="61">
        <v>42.3</v>
      </c>
      <c r="J63" s="61">
        <v>44.6</v>
      </c>
      <c r="K63" s="61">
        <v>41</v>
      </c>
    </row>
    <row r="64" spans="1:11" s="7" customFormat="1" ht="21.75" customHeight="1" thickBot="1">
      <c r="A64" s="117" t="s">
        <v>517</v>
      </c>
      <c r="B64" s="80" t="s">
        <v>519</v>
      </c>
      <c r="C64" s="29">
        <v>884</v>
      </c>
      <c r="D64" s="117" t="s">
        <v>107</v>
      </c>
      <c r="E64" s="28" t="s">
        <v>413</v>
      </c>
      <c r="F64" s="117" t="s">
        <v>515</v>
      </c>
      <c r="G64" s="29"/>
      <c r="H64" s="61">
        <f>H65</f>
        <v>3.8</v>
      </c>
      <c r="I64" s="61">
        <f>I65</f>
        <v>4</v>
      </c>
      <c r="J64" s="61">
        <f>J65</f>
        <v>4.2</v>
      </c>
      <c r="K64" s="61">
        <f>K65</f>
        <v>0</v>
      </c>
    </row>
    <row r="65" spans="1:11" s="7" customFormat="1" ht="21.75" customHeight="1" thickBot="1">
      <c r="A65" s="117" t="s">
        <v>540</v>
      </c>
      <c r="B65" s="80" t="s">
        <v>101</v>
      </c>
      <c r="C65" s="29">
        <v>884</v>
      </c>
      <c r="D65" s="117" t="s">
        <v>107</v>
      </c>
      <c r="E65" s="28" t="s">
        <v>413</v>
      </c>
      <c r="F65" s="117" t="s">
        <v>515</v>
      </c>
      <c r="G65" s="29">
        <v>290</v>
      </c>
      <c r="H65" s="61">
        <v>3.8</v>
      </c>
      <c r="I65" s="61">
        <v>4</v>
      </c>
      <c r="J65" s="61">
        <v>4.2</v>
      </c>
      <c r="K65" s="61"/>
    </row>
    <row r="66" spans="1:11" s="102" customFormat="1" ht="92.25" customHeight="1" thickBot="1">
      <c r="A66" s="109" t="s">
        <v>115</v>
      </c>
      <c r="B66" s="32" t="s">
        <v>121</v>
      </c>
      <c r="C66" s="28">
        <v>884</v>
      </c>
      <c r="D66" s="109" t="s">
        <v>107</v>
      </c>
      <c r="E66" s="28" t="s">
        <v>122</v>
      </c>
      <c r="F66" s="109"/>
      <c r="G66" s="29"/>
      <c r="H66" s="60">
        <f aca="true" t="shared" si="3" ref="H66:K67">H67</f>
        <v>5.3</v>
      </c>
      <c r="I66" s="60">
        <f t="shared" si="3"/>
        <v>5.6</v>
      </c>
      <c r="J66" s="60">
        <f t="shared" si="3"/>
        <v>5.9</v>
      </c>
      <c r="K66" s="60">
        <f t="shared" si="3"/>
        <v>5</v>
      </c>
    </row>
    <row r="67" spans="1:11" ht="61.5" customHeight="1" thickBot="1">
      <c r="A67" s="117" t="s">
        <v>118</v>
      </c>
      <c r="B67" s="31" t="s">
        <v>119</v>
      </c>
      <c r="C67" s="29">
        <v>884</v>
      </c>
      <c r="D67" s="117" t="s">
        <v>107</v>
      </c>
      <c r="E67" s="29" t="s">
        <v>122</v>
      </c>
      <c r="F67" s="117" t="s">
        <v>513</v>
      </c>
      <c r="G67" s="29"/>
      <c r="H67" s="61">
        <f t="shared" si="3"/>
        <v>5.3</v>
      </c>
      <c r="I67" s="61">
        <f t="shared" si="3"/>
        <v>5.6</v>
      </c>
      <c r="J67" s="61">
        <f t="shared" si="3"/>
        <v>5.9</v>
      </c>
      <c r="K67" s="61">
        <f t="shared" si="3"/>
        <v>5</v>
      </c>
    </row>
    <row r="68" spans="1:11" ht="18.75" customHeight="1" thickBot="1">
      <c r="A68" s="117" t="s">
        <v>392</v>
      </c>
      <c r="B68" s="31" t="s">
        <v>104</v>
      </c>
      <c r="C68" s="29">
        <v>884</v>
      </c>
      <c r="D68" s="117" t="s">
        <v>107</v>
      </c>
      <c r="E68" s="29" t="s">
        <v>122</v>
      </c>
      <c r="F68" s="117" t="s">
        <v>513</v>
      </c>
      <c r="G68" s="29">
        <v>340</v>
      </c>
      <c r="H68" s="61">
        <v>5.3</v>
      </c>
      <c r="I68" s="61">
        <v>5.6</v>
      </c>
      <c r="J68" s="61">
        <v>5.9</v>
      </c>
      <c r="K68" s="61">
        <v>5</v>
      </c>
    </row>
    <row r="69" spans="1:11" ht="49.5" customHeight="1" thickBot="1">
      <c r="A69" s="74" t="s">
        <v>548</v>
      </c>
      <c r="B69" s="129" t="s">
        <v>543</v>
      </c>
      <c r="C69" s="29">
        <v>952</v>
      </c>
      <c r="D69" s="75"/>
      <c r="E69" s="75"/>
      <c r="F69" s="75"/>
      <c r="G69" s="61"/>
      <c r="H69" s="61">
        <f aca="true" t="shared" si="4" ref="H69:K71">H70</f>
        <v>415.8</v>
      </c>
      <c r="I69" s="61">
        <f t="shared" si="4"/>
        <v>0</v>
      </c>
      <c r="J69" s="61">
        <f t="shared" si="4"/>
        <v>0</v>
      </c>
      <c r="K69" s="61">
        <f t="shared" si="4"/>
        <v>0</v>
      </c>
    </row>
    <row r="70" spans="1:11" ht="38.25" customHeight="1" thickBot="1">
      <c r="A70" s="75" t="s">
        <v>550</v>
      </c>
      <c r="B70" s="32" t="s">
        <v>544</v>
      </c>
      <c r="C70" s="29">
        <v>952</v>
      </c>
      <c r="D70" s="75" t="s">
        <v>547</v>
      </c>
      <c r="E70" s="75"/>
      <c r="F70" s="75"/>
      <c r="G70" s="61"/>
      <c r="H70" s="61">
        <f t="shared" si="4"/>
        <v>415.8</v>
      </c>
      <c r="I70" s="61">
        <f t="shared" si="4"/>
        <v>0</v>
      </c>
      <c r="J70" s="61">
        <f t="shared" si="4"/>
        <v>0</v>
      </c>
      <c r="K70" s="61">
        <f t="shared" si="4"/>
        <v>0</v>
      </c>
    </row>
    <row r="71" spans="1:11" ht="37.5" customHeight="1" thickBot="1">
      <c r="A71" s="75" t="s">
        <v>124</v>
      </c>
      <c r="B71" s="31" t="s">
        <v>545</v>
      </c>
      <c r="C71" s="29">
        <v>952</v>
      </c>
      <c r="D71" s="75" t="s">
        <v>547</v>
      </c>
      <c r="E71" s="29" t="s">
        <v>546</v>
      </c>
      <c r="F71" s="75"/>
      <c r="G71" s="61"/>
      <c r="H71" s="61">
        <f t="shared" si="4"/>
        <v>415.8</v>
      </c>
      <c r="I71" s="61">
        <f t="shared" si="4"/>
        <v>0</v>
      </c>
      <c r="J71" s="61">
        <f t="shared" si="4"/>
        <v>0</v>
      </c>
      <c r="K71" s="61">
        <f t="shared" si="4"/>
        <v>0</v>
      </c>
    </row>
    <row r="72" spans="1:11" ht="21" customHeight="1" thickBot="1">
      <c r="A72" s="75" t="s">
        <v>126</v>
      </c>
      <c r="B72" s="31" t="s">
        <v>101</v>
      </c>
      <c r="C72" s="29">
        <v>952</v>
      </c>
      <c r="D72" s="75" t="s">
        <v>547</v>
      </c>
      <c r="E72" s="29" t="s">
        <v>546</v>
      </c>
      <c r="F72" s="75" t="s">
        <v>513</v>
      </c>
      <c r="G72" s="61">
        <v>290</v>
      </c>
      <c r="H72" s="61">
        <v>415.8</v>
      </c>
      <c r="I72" s="61"/>
      <c r="J72" s="61"/>
      <c r="K72" s="61"/>
    </row>
    <row r="73" spans="1:11" ht="19.5" thickBot="1">
      <c r="A73" s="109" t="s">
        <v>128</v>
      </c>
      <c r="B73" s="32" t="s">
        <v>123</v>
      </c>
      <c r="C73" s="29">
        <v>884</v>
      </c>
      <c r="D73" s="109" t="s">
        <v>330</v>
      </c>
      <c r="E73" s="28"/>
      <c r="F73" s="109"/>
      <c r="G73" s="29"/>
      <c r="H73" s="60">
        <v>10</v>
      </c>
      <c r="I73" s="60">
        <v>10</v>
      </c>
      <c r="J73" s="60">
        <v>10</v>
      </c>
      <c r="K73" s="60">
        <f>K74</f>
        <v>0</v>
      </c>
    </row>
    <row r="74" spans="1:11" ht="24" customHeight="1" thickBot="1">
      <c r="A74" s="75" t="s">
        <v>130</v>
      </c>
      <c r="B74" s="31" t="s">
        <v>123</v>
      </c>
      <c r="C74" s="29">
        <v>884</v>
      </c>
      <c r="D74" s="117" t="s">
        <v>330</v>
      </c>
      <c r="E74" s="29" t="s">
        <v>125</v>
      </c>
      <c r="F74" s="130"/>
      <c r="G74" s="29"/>
      <c r="H74" s="61">
        <v>10</v>
      </c>
      <c r="I74" s="61">
        <v>10</v>
      </c>
      <c r="J74" s="61">
        <v>10</v>
      </c>
      <c r="K74" s="61">
        <f>K75</f>
        <v>0</v>
      </c>
    </row>
    <row r="75" spans="1:11" ht="20.25" customHeight="1" thickBot="1">
      <c r="A75" s="75" t="s">
        <v>133</v>
      </c>
      <c r="B75" s="31" t="s">
        <v>403</v>
      </c>
      <c r="C75" s="29">
        <v>884</v>
      </c>
      <c r="D75" s="117" t="s">
        <v>330</v>
      </c>
      <c r="E75" s="29" t="s">
        <v>125</v>
      </c>
      <c r="F75" s="117" t="s">
        <v>404</v>
      </c>
      <c r="G75" s="29"/>
      <c r="H75" s="61">
        <v>10</v>
      </c>
      <c r="I75" s="61">
        <v>10</v>
      </c>
      <c r="J75" s="61">
        <v>10</v>
      </c>
      <c r="K75" s="61">
        <f>K76</f>
        <v>0</v>
      </c>
    </row>
    <row r="76" spans="1:11" ht="21.75" customHeight="1" thickBot="1">
      <c r="A76" s="75" t="s">
        <v>485</v>
      </c>
      <c r="B76" s="31" t="s">
        <v>101</v>
      </c>
      <c r="C76" s="29">
        <v>884</v>
      </c>
      <c r="D76" s="117" t="s">
        <v>330</v>
      </c>
      <c r="E76" s="29" t="s">
        <v>125</v>
      </c>
      <c r="F76" s="117" t="s">
        <v>404</v>
      </c>
      <c r="G76" s="29">
        <v>290</v>
      </c>
      <c r="H76" s="61">
        <v>10</v>
      </c>
      <c r="I76" s="61">
        <v>10</v>
      </c>
      <c r="J76" s="61">
        <v>10</v>
      </c>
      <c r="K76" s="61"/>
    </row>
    <row r="77" spans="1:11" ht="19.5" thickBot="1">
      <c r="A77" s="109" t="s">
        <v>549</v>
      </c>
      <c r="B77" s="32" t="s">
        <v>129</v>
      </c>
      <c r="C77" s="29">
        <v>884</v>
      </c>
      <c r="D77" s="109" t="s">
        <v>331</v>
      </c>
      <c r="E77" s="29"/>
      <c r="F77" s="117"/>
      <c r="G77" s="29"/>
      <c r="H77" s="60">
        <f>H78+H82+H86</f>
        <v>83</v>
      </c>
      <c r="I77" s="60">
        <f>I78+I82+I86</f>
        <v>84.3</v>
      </c>
      <c r="J77" s="60">
        <f>J78+J82+J86</f>
        <v>85.6</v>
      </c>
      <c r="K77" s="60">
        <f>K78+K82+K86</f>
        <v>81.4</v>
      </c>
    </row>
    <row r="78" spans="1:11" ht="38.25" thickBot="1">
      <c r="A78" s="74" t="s">
        <v>551</v>
      </c>
      <c r="B78" s="32" t="s">
        <v>416</v>
      </c>
      <c r="C78" s="29">
        <v>884</v>
      </c>
      <c r="D78" s="109" t="s">
        <v>331</v>
      </c>
      <c r="E78" s="29" t="s">
        <v>417</v>
      </c>
      <c r="F78" s="117"/>
      <c r="G78" s="29"/>
      <c r="H78" s="60">
        <f aca="true" t="shared" si="5" ref="H78:K80">H79</f>
        <v>4.1</v>
      </c>
      <c r="I78" s="60">
        <f t="shared" si="5"/>
        <v>4.3</v>
      </c>
      <c r="J78" s="60">
        <f t="shared" si="5"/>
        <v>4.6</v>
      </c>
      <c r="K78" s="60">
        <f t="shared" si="5"/>
        <v>3.8</v>
      </c>
    </row>
    <row r="79" spans="1:11" ht="58.5" customHeight="1" thickBot="1">
      <c r="A79" s="74" t="s">
        <v>564</v>
      </c>
      <c r="B79" s="31" t="s">
        <v>131</v>
      </c>
      <c r="C79" s="29">
        <v>884</v>
      </c>
      <c r="D79" s="109" t="s">
        <v>331</v>
      </c>
      <c r="E79" s="29" t="s">
        <v>132</v>
      </c>
      <c r="F79" s="117"/>
      <c r="G79" s="29"/>
      <c r="H79" s="61">
        <f t="shared" si="5"/>
        <v>4.1</v>
      </c>
      <c r="I79" s="61">
        <f t="shared" si="5"/>
        <v>4.3</v>
      </c>
      <c r="J79" s="61">
        <f t="shared" si="5"/>
        <v>4.6</v>
      </c>
      <c r="K79" s="61">
        <f t="shared" si="5"/>
        <v>3.8</v>
      </c>
    </row>
    <row r="80" spans="1:11" ht="38.25" thickBot="1">
      <c r="A80" s="74" t="s">
        <v>565</v>
      </c>
      <c r="B80" s="80" t="s">
        <v>522</v>
      </c>
      <c r="C80" s="29">
        <v>884</v>
      </c>
      <c r="D80" s="109" t="s">
        <v>331</v>
      </c>
      <c r="E80" s="29" t="s">
        <v>132</v>
      </c>
      <c r="F80" s="117" t="s">
        <v>513</v>
      </c>
      <c r="G80" s="29"/>
      <c r="H80" s="61">
        <f t="shared" si="5"/>
        <v>4.1</v>
      </c>
      <c r="I80" s="61">
        <f t="shared" si="5"/>
        <v>4.3</v>
      </c>
      <c r="J80" s="61">
        <f t="shared" si="5"/>
        <v>4.6</v>
      </c>
      <c r="K80" s="61">
        <f t="shared" si="5"/>
        <v>3.8</v>
      </c>
    </row>
    <row r="81" spans="1:11" ht="19.5" thickBot="1">
      <c r="A81" s="74" t="s">
        <v>566</v>
      </c>
      <c r="B81" s="31" t="s">
        <v>104</v>
      </c>
      <c r="C81" s="29">
        <v>884</v>
      </c>
      <c r="D81" s="109" t="s">
        <v>331</v>
      </c>
      <c r="E81" s="29" t="s">
        <v>132</v>
      </c>
      <c r="F81" s="117" t="s">
        <v>513</v>
      </c>
      <c r="G81" s="29">
        <v>340</v>
      </c>
      <c r="H81" s="61">
        <v>4.1</v>
      </c>
      <c r="I81" s="61">
        <v>4.3</v>
      </c>
      <c r="J81" s="61">
        <v>4.6</v>
      </c>
      <c r="K81" s="61">
        <v>3.8</v>
      </c>
    </row>
    <row r="82" spans="1:11" ht="38.25" customHeight="1" thickBot="1">
      <c r="A82" s="74" t="s">
        <v>552</v>
      </c>
      <c r="B82" s="32" t="s">
        <v>418</v>
      </c>
      <c r="C82" s="29">
        <v>884</v>
      </c>
      <c r="D82" s="109" t="s">
        <v>331</v>
      </c>
      <c r="E82" s="29" t="s">
        <v>419</v>
      </c>
      <c r="F82" s="117"/>
      <c r="G82" s="29"/>
      <c r="H82" s="60">
        <f aca="true" t="shared" si="6" ref="H82:K84">H83</f>
        <v>18.9</v>
      </c>
      <c r="I82" s="60">
        <f t="shared" si="6"/>
        <v>20</v>
      </c>
      <c r="J82" s="60">
        <f t="shared" si="6"/>
        <v>21</v>
      </c>
      <c r="K82" s="60">
        <f t="shared" si="6"/>
        <v>17.6</v>
      </c>
    </row>
    <row r="83" spans="1:11" ht="96.75" customHeight="1" thickBot="1">
      <c r="A83" s="75" t="s">
        <v>567</v>
      </c>
      <c r="B83" s="124" t="s">
        <v>134</v>
      </c>
      <c r="C83" s="29">
        <v>884</v>
      </c>
      <c r="D83" s="117" t="s">
        <v>331</v>
      </c>
      <c r="E83" s="29" t="s">
        <v>135</v>
      </c>
      <c r="F83" s="29"/>
      <c r="G83" s="29"/>
      <c r="H83" s="61">
        <f t="shared" si="6"/>
        <v>18.9</v>
      </c>
      <c r="I83" s="61">
        <f t="shared" si="6"/>
        <v>20</v>
      </c>
      <c r="J83" s="61">
        <f t="shared" si="6"/>
        <v>21</v>
      </c>
      <c r="K83" s="61">
        <f t="shared" si="6"/>
        <v>17.6</v>
      </c>
    </row>
    <row r="84" spans="1:11" ht="39" customHeight="1" thickBot="1">
      <c r="A84" s="75" t="s">
        <v>568</v>
      </c>
      <c r="B84" s="31" t="s">
        <v>420</v>
      </c>
      <c r="C84" s="29">
        <v>884</v>
      </c>
      <c r="D84" s="117" t="s">
        <v>331</v>
      </c>
      <c r="E84" s="29" t="s">
        <v>135</v>
      </c>
      <c r="F84" s="29">
        <v>630</v>
      </c>
      <c r="G84" s="29"/>
      <c r="H84" s="61">
        <f t="shared" si="6"/>
        <v>18.9</v>
      </c>
      <c r="I84" s="61">
        <f t="shared" si="6"/>
        <v>20</v>
      </c>
      <c r="J84" s="61">
        <f t="shared" si="6"/>
        <v>21</v>
      </c>
      <c r="K84" s="61">
        <f t="shared" si="6"/>
        <v>17.6</v>
      </c>
    </row>
    <row r="85" spans="1:11" ht="56.25" customHeight="1" thickBot="1">
      <c r="A85" s="75" t="s">
        <v>569</v>
      </c>
      <c r="B85" s="31" t="s">
        <v>562</v>
      </c>
      <c r="C85" s="29">
        <v>884</v>
      </c>
      <c r="D85" s="117" t="s">
        <v>331</v>
      </c>
      <c r="E85" s="29" t="s">
        <v>135</v>
      </c>
      <c r="F85" s="29">
        <v>630</v>
      </c>
      <c r="G85" s="29">
        <v>242</v>
      </c>
      <c r="H85" s="61">
        <v>18.9</v>
      </c>
      <c r="I85" s="61">
        <v>20</v>
      </c>
      <c r="J85" s="61">
        <v>21</v>
      </c>
      <c r="K85" s="61">
        <v>17.6</v>
      </c>
    </row>
    <row r="86" spans="1:11" s="102" customFormat="1" ht="77.25" customHeight="1" thickBot="1">
      <c r="A86" s="74" t="s">
        <v>553</v>
      </c>
      <c r="B86" s="32" t="s">
        <v>422</v>
      </c>
      <c r="C86" s="28">
        <v>884</v>
      </c>
      <c r="D86" s="109" t="s">
        <v>331</v>
      </c>
      <c r="E86" s="28" t="s">
        <v>421</v>
      </c>
      <c r="F86" s="28"/>
      <c r="G86" s="28"/>
      <c r="H86" s="60">
        <v>60</v>
      </c>
      <c r="I86" s="60">
        <v>60</v>
      </c>
      <c r="J86" s="60">
        <v>60</v>
      </c>
      <c r="K86" s="60">
        <v>60</v>
      </c>
    </row>
    <row r="87" spans="1:11" ht="18" customHeight="1" thickBot="1">
      <c r="A87" s="75" t="s">
        <v>570</v>
      </c>
      <c r="B87" s="80" t="s">
        <v>519</v>
      </c>
      <c r="C87" s="29">
        <v>884</v>
      </c>
      <c r="D87" s="117" t="s">
        <v>331</v>
      </c>
      <c r="E87" s="29" t="s">
        <v>421</v>
      </c>
      <c r="F87" s="117" t="s">
        <v>515</v>
      </c>
      <c r="G87" s="29"/>
      <c r="H87" s="61">
        <v>60</v>
      </c>
      <c r="I87" s="61">
        <v>60</v>
      </c>
      <c r="J87" s="61">
        <v>60</v>
      </c>
      <c r="K87" s="61">
        <v>60</v>
      </c>
    </row>
    <row r="88" spans="1:11" ht="20.25" customHeight="1" thickBot="1">
      <c r="A88" s="75" t="s">
        <v>571</v>
      </c>
      <c r="B88" s="31" t="s">
        <v>101</v>
      </c>
      <c r="C88" s="29">
        <v>884</v>
      </c>
      <c r="D88" s="117" t="s">
        <v>331</v>
      </c>
      <c r="E88" s="29" t="s">
        <v>421</v>
      </c>
      <c r="F88" s="117" t="s">
        <v>515</v>
      </c>
      <c r="G88" s="29">
        <v>290</v>
      </c>
      <c r="H88" s="61">
        <v>60</v>
      </c>
      <c r="I88" s="61">
        <v>60</v>
      </c>
      <c r="J88" s="61">
        <v>60</v>
      </c>
      <c r="K88" s="61">
        <v>60</v>
      </c>
    </row>
    <row r="89" spans="1:11" s="101" customFormat="1" ht="41.25" customHeight="1" thickBot="1">
      <c r="A89" s="110">
        <v>2</v>
      </c>
      <c r="B89" s="111" t="s">
        <v>136</v>
      </c>
      <c r="C89" s="112">
        <v>884</v>
      </c>
      <c r="D89" s="132" t="s">
        <v>137</v>
      </c>
      <c r="E89" s="112"/>
      <c r="F89" s="112"/>
      <c r="G89" s="112"/>
      <c r="H89" s="114">
        <f>H90+H98</f>
        <v>41</v>
      </c>
      <c r="I89" s="114">
        <f>I90+I98</f>
        <v>46.3</v>
      </c>
      <c r="J89" s="114">
        <f>J90+J98</f>
        <v>49.7</v>
      </c>
      <c r="K89" s="114">
        <f>K90+K98</f>
        <v>30</v>
      </c>
    </row>
    <row r="90" spans="1:11" ht="76.5" customHeight="1" thickBot="1">
      <c r="A90" s="109" t="s">
        <v>19</v>
      </c>
      <c r="B90" s="30" t="s">
        <v>338</v>
      </c>
      <c r="C90" s="29">
        <v>884</v>
      </c>
      <c r="D90" s="117" t="s">
        <v>138</v>
      </c>
      <c r="E90" s="29"/>
      <c r="F90" s="29"/>
      <c r="G90" s="29"/>
      <c r="H90" s="60">
        <f>H91+H95</f>
        <v>18</v>
      </c>
      <c r="I90" s="60">
        <f>I91+I95</f>
        <v>22</v>
      </c>
      <c r="J90" s="60">
        <f>J91+J95</f>
        <v>24</v>
      </c>
      <c r="K90" s="60">
        <f>K91+K95</f>
        <v>13</v>
      </c>
    </row>
    <row r="91" spans="1:11" ht="75" customHeight="1" thickBot="1">
      <c r="A91" s="117" t="s">
        <v>21</v>
      </c>
      <c r="B91" s="133" t="s">
        <v>498</v>
      </c>
      <c r="C91" s="29">
        <v>884</v>
      </c>
      <c r="D91" s="117" t="s">
        <v>138</v>
      </c>
      <c r="E91" s="29" t="s">
        <v>139</v>
      </c>
      <c r="F91" s="29"/>
      <c r="G91" s="29"/>
      <c r="H91" s="61">
        <f aca="true" t="shared" si="7" ref="H91:K92">H92</f>
        <v>2</v>
      </c>
      <c r="I91" s="61">
        <f t="shared" si="7"/>
        <v>5</v>
      </c>
      <c r="J91" s="61">
        <f t="shared" si="7"/>
        <v>6</v>
      </c>
      <c r="K91" s="61">
        <f t="shared" si="7"/>
        <v>6</v>
      </c>
    </row>
    <row r="92" spans="1:11" ht="38.25" thickBot="1">
      <c r="A92" s="117" t="s">
        <v>140</v>
      </c>
      <c r="B92" s="31" t="s">
        <v>396</v>
      </c>
      <c r="C92" s="29">
        <v>884</v>
      </c>
      <c r="D92" s="117" t="s">
        <v>138</v>
      </c>
      <c r="E92" s="29" t="s">
        <v>139</v>
      </c>
      <c r="F92" s="29">
        <v>244</v>
      </c>
      <c r="G92" s="29"/>
      <c r="H92" s="61">
        <f t="shared" si="7"/>
        <v>2</v>
      </c>
      <c r="I92" s="61">
        <f t="shared" si="7"/>
        <v>5</v>
      </c>
      <c r="J92" s="61">
        <f t="shared" si="7"/>
        <v>6</v>
      </c>
      <c r="K92" s="61">
        <f>K93+K94</f>
        <v>6</v>
      </c>
    </row>
    <row r="93" spans="1:11" ht="18.75" customHeight="1" thickBot="1">
      <c r="A93" s="117" t="s">
        <v>315</v>
      </c>
      <c r="B93" s="124" t="s">
        <v>100</v>
      </c>
      <c r="C93" s="29">
        <v>884</v>
      </c>
      <c r="D93" s="117" t="s">
        <v>138</v>
      </c>
      <c r="E93" s="29" t="s">
        <v>139</v>
      </c>
      <c r="F93" s="29">
        <v>240</v>
      </c>
      <c r="G93" s="29">
        <v>226</v>
      </c>
      <c r="H93" s="61">
        <v>2</v>
      </c>
      <c r="I93" s="61">
        <v>5</v>
      </c>
      <c r="J93" s="61">
        <v>6</v>
      </c>
      <c r="K93" s="61">
        <v>2</v>
      </c>
    </row>
    <row r="94" spans="1:11" ht="19.5" thickBot="1">
      <c r="A94" s="117" t="s">
        <v>141</v>
      </c>
      <c r="B94" s="31" t="s">
        <v>104</v>
      </c>
      <c r="C94" s="29">
        <v>884</v>
      </c>
      <c r="D94" s="117" t="s">
        <v>138</v>
      </c>
      <c r="E94" s="29" t="s">
        <v>139</v>
      </c>
      <c r="F94" s="29">
        <v>244</v>
      </c>
      <c r="G94" s="29">
        <v>340</v>
      </c>
      <c r="H94" s="61">
        <v>0</v>
      </c>
      <c r="I94" s="61">
        <v>0</v>
      </c>
      <c r="J94" s="61">
        <v>0</v>
      </c>
      <c r="K94" s="61">
        <v>4</v>
      </c>
    </row>
    <row r="95" spans="1:11" ht="60.75" customHeight="1" thickBot="1">
      <c r="A95" s="117" t="s">
        <v>142</v>
      </c>
      <c r="B95" s="133" t="s">
        <v>143</v>
      </c>
      <c r="C95" s="29">
        <v>884</v>
      </c>
      <c r="D95" s="117" t="s">
        <v>138</v>
      </c>
      <c r="E95" s="29" t="s">
        <v>144</v>
      </c>
      <c r="F95" s="29"/>
      <c r="G95" s="29"/>
      <c r="H95" s="61">
        <f aca="true" t="shared" si="8" ref="H95:K96">H96</f>
        <v>16</v>
      </c>
      <c r="I95" s="61">
        <f t="shared" si="8"/>
        <v>17</v>
      </c>
      <c r="J95" s="61">
        <f t="shared" si="8"/>
        <v>18</v>
      </c>
      <c r="K95" s="61">
        <f t="shared" si="8"/>
        <v>7</v>
      </c>
    </row>
    <row r="96" spans="1:11" ht="38.25" thickBot="1">
      <c r="A96" s="117" t="s">
        <v>145</v>
      </c>
      <c r="B96" s="31" t="s">
        <v>396</v>
      </c>
      <c r="C96" s="29">
        <v>884</v>
      </c>
      <c r="D96" s="117" t="s">
        <v>138</v>
      </c>
      <c r="E96" s="29" t="s">
        <v>144</v>
      </c>
      <c r="F96" s="29">
        <v>244</v>
      </c>
      <c r="G96" s="29"/>
      <c r="H96" s="61">
        <f t="shared" si="8"/>
        <v>16</v>
      </c>
      <c r="I96" s="61">
        <f t="shared" si="8"/>
        <v>17</v>
      </c>
      <c r="J96" s="61">
        <f t="shared" si="8"/>
        <v>18</v>
      </c>
      <c r="K96" s="61">
        <f t="shared" si="8"/>
        <v>7</v>
      </c>
    </row>
    <row r="97" spans="1:11" ht="19.5" thickBot="1">
      <c r="A97" s="117" t="s">
        <v>146</v>
      </c>
      <c r="B97" s="31" t="s">
        <v>104</v>
      </c>
      <c r="C97" s="29">
        <v>884</v>
      </c>
      <c r="D97" s="117" t="s">
        <v>138</v>
      </c>
      <c r="E97" s="29" t="s">
        <v>144</v>
      </c>
      <c r="F97" s="29">
        <v>244</v>
      </c>
      <c r="G97" s="29">
        <v>340</v>
      </c>
      <c r="H97" s="61">
        <v>16</v>
      </c>
      <c r="I97" s="61">
        <v>17</v>
      </c>
      <c r="J97" s="61">
        <v>18</v>
      </c>
      <c r="K97" s="61">
        <v>7</v>
      </c>
    </row>
    <row r="98" spans="1:11" ht="57" thickBot="1">
      <c r="A98" s="117" t="s">
        <v>295</v>
      </c>
      <c r="B98" s="32" t="s">
        <v>272</v>
      </c>
      <c r="C98" s="28">
        <v>884</v>
      </c>
      <c r="D98" s="109" t="s">
        <v>273</v>
      </c>
      <c r="E98" s="28"/>
      <c r="F98" s="28"/>
      <c r="G98" s="61"/>
      <c r="H98" s="60">
        <f>H99</f>
        <v>23</v>
      </c>
      <c r="I98" s="60">
        <f>I99</f>
        <v>24.3</v>
      </c>
      <c r="J98" s="60">
        <f>J99</f>
        <v>25.700000000000003</v>
      </c>
      <c r="K98" s="60">
        <f>K99</f>
        <v>17</v>
      </c>
    </row>
    <row r="99" spans="1:11" ht="38.25" thickBot="1">
      <c r="A99" s="117" t="s">
        <v>296</v>
      </c>
      <c r="B99" s="32" t="s">
        <v>423</v>
      </c>
      <c r="C99" s="28">
        <v>884</v>
      </c>
      <c r="D99" s="109" t="s">
        <v>273</v>
      </c>
      <c r="E99" s="28" t="s">
        <v>424</v>
      </c>
      <c r="F99" s="28"/>
      <c r="G99" s="61"/>
      <c r="H99" s="60">
        <f>H100+H103+H106+H109</f>
        <v>23</v>
      </c>
      <c r="I99" s="60">
        <f>I100+I103+I106+I109</f>
        <v>24.3</v>
      </c>
      <c r="J99" s="60">
        <f>J100+J103+J106+J109</f>
        <v>25.700000000000003</v>
      </c>
      <c r="K99" s="60">
        <f>K100+K103+K106+K109</f>
        <v>17</v>
      </c>
    </row>
    <row r="100" spans="1:11" ht="78.75" thickBot="1">
      <c r="A100" s="117" t="s">
        <v>297</v>
      </c>
      <c r="B100" s="122" t="s">
        <v>425</v>
      </c>
      <c r="C100" s="28">
        <v>884</v>
      </c>
      <c r="D100" s="109" t="s">
        <v>273</v>
      </c>
      <c r="E100" s="28" t="s">
        <v>507</v>
      </c>
      <c r="F100" s="28"/>
      <c r="G100" s="61"/>
      <c r="H100" s="60">
        <f aca="true" t="shared" si="9" ref="H100:K101">H101</f>
        <v>8</v>
      </c>
      <c r="I100" s="60">
        <f t="shared" si="9"/>
        <v>8.5</v>
      </c>
      <c r="J100" s="60">
        <f t="shared" si="9"/>
        <v>8.9</v>
      </c>
      <c r="K100" s="60">
        <f t="shared" si="9"/>
        <v>8</v>
      </c>
    </row>
    <row r="101" spans="1:11" ht="38.25" thickBot="1">
      <c r="A101" s="117" t="s">
        <v>486</v>
      </c>
      <c r="B101" s="31" t="s">
        <v>396</v>
      </c>
      <c r="C101" s="29">
        <v>884</v>
      </c>
      <c r="D101" s="117" t="s">
        <v>273</v>
      </c>
      <c r="E101" s="28" t="s">
        <v>507</v>
      </c>
      <c r="F101" s="29">
        <v>244</v>
      </c>
      <c r="G101" s="61"/>
      <c r="H101" s="61">
        <f t="shared" si="9"/>
        <v>8</v>
      </c>
      <c r="I101" s="61">
        <f t="shared" si="9"/>
        <v>8.5</v>
      </c>
      <c r="J101" s="61">
        <f t="shared" si="9"/>
        <v>8.9</v>
      </c>
      <c r="K101" s="61">
        <f t="shared" si="9"/>
        <v>8</v>
      </c>
    </row>
    <row r="102" spans="1:11" ht="21" customHeight="1" thickBot="1">
      <c r="A102" s="117" t="s">
        <v>487</v>
      </c>
      <c r="B102" s="31" t="s">
        <v>104</v>
      </c>
      <c r="C102" s="29">
        <v>884</v>
      </c>
      <c r="D102" s="117" t="s">
        <v>273</v>
      </c>
      <c r="E102" s="28" t="s">
        <v>507</v>
      </c>
      <c r="F102" s="29">
        <v>244</v>
      </c>
      <c r="G102" s="29">
        <v>340</v>
      </c>
      <c r="H102" s="61">
        <v>8</v>
      </c>
      <c r="I102" s="61">
        <v>8.5</v>
      </c>
      <c r="J102" s="61">
        <v>8.9</v>
      </c>
      <c r="K102" s="61">
        <v>8</v>
      </c>
    </row>
    <row r="103" spans="1:11" s="103" customFormat="1" ht="64.5" customHeight="1" thickBot="1">
      <c r="A103" s="119" t="s">
        <v>490</v>
      </c>
      <c r="B103" s="122" t="s">
        <v>426</v>
      </c>
      <c r="C103" s="29">
        <v>884</v>
      </c>
      <c r="D103" s="117" t="s">
        <v>273</v>
      </c>
      <c r="E103" s="29" t="s">
        <v>274</v>
      </c>
      <c r="F103" s="123"/>
      <c r="G103" s="58"/>
      <c r="H103" s="58">
        <f aca="true" t="shared" si="10" ref="H103:K104">H104</f>
        <v>5</v>
      </c>
      <c r="I103" s="58">
        <f t="shared" si="10"/>
        <v>5.2</v>
      </c>
      <c r="J103" s="58">
        <f t="shared" si="10"/>
        <v>5.6</v>
      </c>
      <c r="K103" s="58">
        <f t="shared" si="10"/>
        <v>5</v>
      </c>
    </row>
    <row r="104" spans="1:11" ht="41.25" customHeight="1" thickBot="1">
      <c r="A104" s="117" t="s">
        <v>488</v>
      </c>
      <c r="B104" s="31" t="s">
        <v>396</v>
      </c>
      <c r="C104" s="29">
        <v>885</v>
      </c>
      <c r="D104" s="117" t="s">
        <v>273</v>
      </c>
      <c r="E104" s="29" t="s">
        <v>274</v>
      </c>
      <c r="F104" s="29">
        <v>244</v>
      </c>
      <c r="G104" s="61"/>
      <c r="H104" s="61">
        <f t="shared" si="10"/>
        <v>5</v>
      </c>
      <c r="I104" s="61">
        <f t="shared" si="10"/>
        <v>5.2</v>
      </c>
      <c r="J104" s="61">
        <f t="shared" si="10"/>
        <v>5.6</v>
      </c>
      <c r="K104" s="61">
        <f t="shared" si="10"/>
        <v>5</v>
      </c>
    </row>
    <row r="105" spans="1:11" ht="21" customHeight="1" thickBot="1">
      <c r="A105" s="117" t="s">
        <v>489</v>
      </c>
      <c r="B105" s="31" t="s">
        <v>101</v>
      </c>
      <c r="C105" s="29">
        <v>886</v>
      </c>
      <c r="D105" s="117" t="s">
        <v>273</v>
      </c>
      <c r="E105" s="29" t="s">
        <v>274</v>
      </c>
      <c r="F105" s="29">
        <v>244</v>
      </c>
      <c r="G105" s="29">
        <v>290</v>
      </c>
      <c r="H105" s="61">
        <v>5</v>
      </c>
      <c r="I105" s="61">
        <v>5.2</v>
      </c>
      <c r="J105" s="61">
        <v>5.6</v>
      </c>
      <c r="K105" s="61">
        <v>5</v>
      </c>
    </row>
    <row r="106" spans="1:11" ht="63.75" customHeight="1" thickBot="1">
      <c r="A106" s="117" t="s">
        <v>491</v>
      </c>
      <c r="B106" s="122" t="s">
        <v>427</v>
      </c>
      <c r="C106" s="29">
        <v>886</v>
      </c>
      <c r="D106" s="117" t="s">
        <v>273</v>
      </c>
      <c r="E106" s="29" t="s">
        <v>508</v>
      </c>
      <c r="F106" s="29"/>
      <c r="G106" s="29"/>
      <c r="H106" s="61">
        <f aca="true" t="shared" si="11" ref="H106:K107">H107</f>
        <v>5</v>
      </c>
      <c r="I106" s="61">
        <f t="shared" si="11"/>
        <v>5.3</v>
      </c>
      <c r="J106" s="61">
        <f t="shared" si="11"/>
        <v>5.6</v>
      </c>
      <c r="K106" s="61">
        <f t="shared" si="11"/>
        <v>2</v>
      </c>
    </row>
    <row r="107" spans="1:11" ht="37.5" customHeight="1" thickBot="1">
      <c r="A107" s="117" t="s">
        <v>493</v>
      </c>
      <c r="B107" s="31" t="s">
        <v>396</v>
      </c>
      <c r="C107" s="29">
        <v>886</v>
      </c>
      <c r="D107" s="117" t="s">
        <v>273</v>
      </c>
      <c r="E107" s="29" t="s">
        <v>508</v>
      </c>
      <c r="F107" s="29">
        <v>244</v>
      </c>
      <c r="G107" s="29"/>
      <c r="H107" s="61">
        <f t="shared" si="11"/>
        <v>5</v>
      </c>
      <c r="I107" s="61">
        <f t="shared" si="11"/>
        <v>5.3</v>
      </c>
      <c r="J107" s="61">
        <f t="shared" si="11"/>
        <v>5.6</v>
      </c>
      <c r="K107" s="61">
        <f t="shared" si="11"/>
        <v>2</v>
      </c>
    </row>
    <row r="108" spans="1:11" ht="21" customHeight="1" thickBot="1">
      <c r="A108" s="117" t="s">
        <v>493</v>
      </c>
      <c r="B108" s="31" t="s">
        <v>104</v>
      </c>
      <c r="C108" s="29">
        <v>886</v>
      </c>
      <c r="D108" s="117" t="s">
        <v>273</v>
      </c>
      <c r="E108" s="29" t="s">
        <v>508</v>
      </c>
      <c r="F108" s="29">
        <v>244</v>
      </c>
      <c r="G108" s="29">
        <v>340</v>
      </c>
      <c r="H108" s="61">
        <v>5</v>
      </c>
      <c r="I108" s="61">
        <v>5.3</v>
      </c>
      <c r="J108" s="61">
        <v>5.6</v>
      </c>
      <c r="K108" s="61">
        <v>2</v>
      </c>
    </row>
    <row r="109" spans="1:11" ht="104.25" customHeight="1" thickBot="1">
      <c r="A109" s="117" t="s">
        <v>492</v>
      </c>
      <c r="B109" s="122" t="s">
        <v>499</v>
      </c>
      <c r="C109" s="29">
        <v>884</v>
      </c>
      <c r="D109" s="117" t="s">
        <v>273</v>
      </c>
      <c r="E109" s="29" t="s">
        <v>428</v>
      </c>
      <c r="F109" s="29"/>
      <c r="G109" s="61"/>
      <c r="H109" s="61">
        <f aca="true" t="shared" si="12" ref="H109:K110">H110</f>
        <v>5</v>
      </c>
      <c r="I109" s="61">
        <f t="shared" si="12"/>
        <v>5.3</v>
      </c>
      <c r="J109" s="61">
        <f t="shared" si="12"/>
        <v>5.6</v>
      </c>
      <c r="K109" s="61">
        <f t="shared" si="12"/>
        <v>2</v>
      </c>
    </row>
    <row r="110" spans="1:11" ht="38.25" thickBot="1">
      <c r="A110" s="117" t="s">
        <v>494</v>
      </c>
      <c r="B110" s="31" t="s">
        <v>396</v>
      </c>
      <c r="C110" s="29">
        <v>884</v>
      </c>
      <c r="D110" s="117" t="s">
        <v>273</v>
      </c>
      <c r="E110" s="29" t="s">
        <v>428</v>
      </c>
      <c r="F110" s="29">
        <v>244</v>
      </c>
      <c r="G110" s="61"/>
      <c r="H110" s="61">
        <f t="shared" si="12"/>
        <v>5</v>
      </c>
      <c r="I110" s="61">
        <f t="shared" si="12"/>
        <v>5.3</v>
      </c>
      <c r="J110" s="61">
        <f t="shared" si="12"/>
        <v>5.6</v>
      </c>
      <c r="K110" s="61">
        <f t="shared" si="12"/>
        <v>2</v>
      </c>
    </row>
    <row r="111" spans="1:11" ht="19.5" thickBot="1">
      <c r="A111" s="117" t="s">
        <v>495</v>
      </c>
      <c r="B111" s="31" t="s">
        <v>104</v>
      </c>
      <c r="C111" s="29">
        <v>884</v>
      </c>
      <c r="D111" s="117" t="s">
        <v>273</v>
      </c>
      <c r="E111" s="29" t="s">
        <v>428</v>
      </c>
      <c r="F111" s="29">
        <v>244</v>
      </c>
      <c r="G111" s="29">
        <v>340</v>
      </c>
      <c r="H111" s="61">
        <v>5</v>
      </c>
      <c r="I111" s="61">
        <v>5.3</v>
      </c>
      <c r="J111" s="61">
        <v>5.6</v>
      </c>
      <c r="K111" s="61">
        <v>2</v>
      </c>
    </row>
    <row r="112" spans="1:11" s="101" customFormat="1" ht="19.5" thickBot="1">
      <c r="A112" s="110" t="s">
        <v>23</v>
      </c>
      <c r="B112" s="134" t="s">
        <v>342</v>
      </c>
      <c r="C112" s="113">
        <v>884</v>
      </c>
      <c r="D112" s="110" t="s">
        <v>343</v>
      </c>
      <c r="E112" s="112"/>
      <c r="F112" s="112"/>
      <c r="G112" s="135"/>
      <c r="H112" s="114">
        <f>H113+H121</f>
        <v>5720.7</v>
      </c>
      <c r="I112" s="114">
        <f>I113+I121</f>
        <v>6052.5</v>
      </c>
      <c r="J112" s="114">
        <f>J113+J121</f>
        <v>6385.4</v>
      </c>
      <c r="K112" s="114">
        <f>K113+K121</f>
        <v>4841.6</v>
      </c>
    </row>
    <row r="113" spans="1:11" ht="19.5" thickBot="1">
      <c r="A113" s="109" t="s">
        <v>147</v>
      </c>
      <c r="B113" s="136" t="s">
        <v>434</v>
      </c>
      <c r="C113" s="28">
        <v>884</v>
      </c>
      <c r="D113" s="109" t="s">
        <v>430</v>
      </c>
      <c r="E113" s="29"/>
      <c r="F113" s="29"/>
      <c r="G113" s="61"/>
      <c r="H113" s="60">
        <f>H114+H118</f>
        <v>14.8</v>
      </c>
      <c r="I113" s="60">
        <f>I114+I118</f>
        <v>15.7</v>
      </c>
      <c r="J113" s="60">
        <f>J114+J118</f>
        <v>16.5</v>
      </c>
      <c r="K113" s="60">
        <f>K114+K118</f>
        <v>0</v>
      </c>
    </row>
    <row r="114" spans="1:11" ht="38.25" thickBot="1">
      <c r="A114" s="117" t="s">
        <v>316</v>
      </c>
      <c r="B114" s="80" t="s">
        <v>429</v>
      </c>
      <c r="C114" s="29">
        <v>884</v>
      </c>
      <c r="D114" s="117" t="s">
        <v>430</v>
      </c>
      <c r="E114" s="29" t="s">
        <v>433</v>
      </c>
      <c r="F114" s="29"/>
      <c r="G114" s="61"/>
      <c r="H114" s="60">
        <f aca="true" t="shared" si="13" ref="H114:K116">H115</f>
        <v>0</v>
      </c>
      <c r="I114" s="60">
        <f t="shared" si="13"/>
        <v>0</v>
      </c>
      <c r="J114" s="60">
        <f t="shared" si="13"/>
        <v>0</v>
      </c>
      <c r="K114" s="60">
        <f t="shared" si="13"/>
        <v>0</v>
      </c>
    </row>
    <row r="115" spans="1:11" ht="19.5" thickBot="1">
      <c r="A115" s="117" t="s">
        <v>317</v>
      </c>
      <c r="B115" s="80" t="s">
        <v>431</v>
      </c>
      <c r="C115" s="29">
        <v>884</v>
      </c>
      <c r="D115" s="117" t="s">
        <v>430</v>
      </c>
      <c r="E115" s="29" t="s">
        <v>432</v>
      </c>
      <c r="F115" s="29"/>
      <c r="G115" s="61"/>
      <c r="H115" s="60">
        <f t="shared" si="13"/>
        <v>0</v>
      </c>
      <c r="I115" s="60">
        <f t="shared" si="13"/>
        <v>0</v>
      </c>
      <c r="J115" s="60">
        <f t="shared" si="13"/>
        <v>0</v>
      </c>
      <c r="K115" s="60">
        <f t="shared" si="13"/>
        <v>0</v>
      </c>
    </row>
    <row r="116" spans="1:11" ht="62.25" customHeight="1" thickBot="1">
      <c r="A116" s="117" t="s">
        <v>318</v>
      </c>
      <c r="B116" s="80" t="s">
        <v>592</v>
      </c>
      <c r="C116" s="29">
        <v>884</v>
      </c>
      <c r="D116" s="117" t="s">
        <v>430</v>
      </c>
      <c r="E116" s="29" t="s">
        <v>432</v>
      </c>
      <c r="F116" s="79">
        <v>810</v>
      </c>
      <c r="G116" s="61"/>
      <c r="H116" s="60">
        <f t="shared" si="13"/>
        <v>0</v>
      </c>
      <c r="I116" s="60">
        <f t="shared" si="13"/>
        <v>0</v>
      </c>
      <c r="J116" s="60">
        <f t="shared" si="13"/>
        <v>0</v>
      </c>
      <c r="K116" s="60">
        <f t="shared" si="13"/>
        <v>0</v>
      </c>
    </row>
    <row r="117" spans="1:11" ht="19.5" thickBot="1">
      <c r="A117" s="117" t="s">
        <v>319</v>
      </c>
      <c r="B117" s="31" t="s">
        <v>100</v>
      </c>
      <c r="C117" s="29">
        <v>884</v>
      </c>
      <c r="D117" s="117" t="s">
        <v>430</v>
      </c>
      <c r="E117" s="29" t="s">
        <v>432</v>
      </c>
      <c r="F117" s="79">
        <v>810</v>
      </c>
      <c r="G117" s="29">
        <v>226</v>
      </c>
      <c r="H117" s="61">
        <v>0</v>
      </c>
      <c r="I117" s="61">
        <v>0</v>
      </c>
      <c r="J117" s="61">
        <v>0</v>
      </c>
      <c r="K117" s="61">
        <v>0</v>
      </c>
    </row>
    <row r="118" spans="1:11" ht="45" customHeight="1" thickBot="1">
      <c r="A118" s="117" t="s">
        <v>504</v>
      </c>
      <c r="B118" s="31" t="s">
        <v>502</v>
      </c>
      <c r="C118" s="29">
        <v>884</v>
      </c>
      <c r="D118" s="117" t="s">
        <v>430</v>
      </c>
      <c r="E118" s="29" t="s">
        <v>503</v>
      </c>
      <c r="F118" s="79"/>
      <c r="G118" s="29"/>
      <c r="H118" s="61">
        <f aca="true" t="shared" si="14" ref="H118:K119">H119</f>
        <v>14.8</v>
      </c>
      <c r="I118" s="61">
        <f t="shared" si="14"/>
        <v>15.7</v>
      </c>
      <c r="J118" s="61">
        <f t="shared" si="14"/>
        <v>16.5</v>
      </c>
      <c r="K118" s="61">
        <f t="shared" si="14"/>
        <v>0</v>
      </c>
    </row>
    <row r="119" spans="1:11" ht="57" thickBot="1">
      <c r="A119" s="117" t="s">
        <v>505</v>
      </c>
      <c r="B119" s="80" t="s">
        <v>592</v>
      </c>
      <c r="C119" s="29">
        <v>884</v>
      </c>
      <c r="D119" s="117" t="s">
        <v>430</v>
      </c>
      <c r="E119" s="29" t="s">
        <v>503</v>
      </c>
      <c r="F119" s="79">
        <v>810</v>
      </c>
      <c r="G119" s="29"/>
      <c r="H119" s="61">
        <f t="shared" si="14"/>
        <v>14.8</v>
      </c>
      <c r="I119" s="61">
        <f t="shared" si="14"/>
        <v>15.7</v>
      </c>
      <c r="J119" s="61">
        <f t="shared" si="14"/>
        <v>16.5</v>
      </c>
      <c r="K119" s="61">
        <f t="shared" si="14"/>
        <v>0</v>
      </c>
    </row>
    <row r="120" spans="1:11" ht="19.5" thickBot="1">
      <c r="A120" s="117" t="s">
        <v>506</v>
      </c>
      <c r="B120" s="31" t="s">
        <v>100</v>
      </c>
      <c r="C120" s="29">
        <v>884</v>
      </c>
      <c r="D120" s="117" t="s">
        <v>430</v>
      </c>
      <c r="E120" s="29" t="s">
        <v>503</v>
      </c>
      <c r="F120" s="79">
        <v>810</v>
      </c>
      <c r="G120" s="29">
        <v>226</v>
      </c>
      <c r="H120" s="61">
        <v>14.8</v>
      </c>
      <c r="I120" s="61">
        <v>15.7</v>
      </c>
      <c r="J120" s="61">
        <v>16.5</v>
      </c>
      <c r="K120" s="61">
        <v>0</v>
      </c>
    </row>
    <row r="121" spans="1:11" s="102" customFormat="1" ht="25.5" customHeight="1" thickBot="1">
      <c r="A121" s="109" t="s">
        <v>436</v>
      </c>
      <c r="B121" s="131" t="s">
        <v>344</v>
      </c>
      <c r="C121" s="28">
        <v>884</v>
      </c>
      <c r="D121" s="109" t="s">
        <v>345</v>
      </c>
      <c r="E121" s="28"/>
      <c r="F121" s="28"/>
      <c r="G121" s="28"/>
      <c r="H121" s="60">
        <f>H123</f>
        <v>5705.9</v>
      </c>
      <c r="I121" s="60">
        <f>I123</f>
        <v>6036.8</v>
      </c>
      <c r="J121" s="60">
        <f>J123</f>
        <v>6368.9</v>
      </c>
      <c r="K121" s="60">
        <f>K123</f>
        <v>4841.6</v>
      </c>
    </row>
    <row r="122" spans="1:11" ht="25.5" customHeight="1" thickBot="1">
      <c r="A122" s="117" t="s">
        <v>437</v>
      </c>
      <c r="B122" s="31" t="s">
        <v>148</v>
      </c>
      <c r="C122" s="29">
        <v>884</v>
      </c>
      <c r="D122" s="109" t="s">
        <v>345</v>
      </c>
      <c r="E122" s="29" t="s">
        <v>264</v>
      </c>
      <c r="F122" s="29"/>
      <c r="G122" s="29"/>
      <c r="H122" s="61">
        <f aca="true" t="shared" si="15" ref="H122:K124">H123</f>
        <v>5705.9</v>
      </c>
      <c r="I122" s="61">
        <f t="shared" si="15"/>
        <v>6036.8</v>
      </c>
      <c r="J122" s="61">
        <f t="shared" si="15"/>
        <v>6368.9</v>
      </c>
      <c r="K122" s="61">
        <f t="shared" si="15"/>
        <v>4841.6</v>
      </c>
    </row>
    <row r="123" spans="1:11" s="102" customFormat="1" ht="58.5" customHeight="1" thickBot="1">
      <c r="A123" s="117" t="s">
        <v>438</v>
      </c>
      <c r="B123" s="124" t="s">
        <v>149</v>
      </c>
      <c r="C123" s="29">
        <v>884</v>
      </c>
      <c r="D123" s="109" t="s">
        <v>345</v>
      </c>
      <c r="E123" s="29" t="s">
        <v>150</v>
      </c>
      <c r="F123" s="29"/>
      <c r="G123" s="29"/>
      <c r="H123" s="61">
        <f t="shared" si="15"/>
        <v>5705.9</v>
      </c>
      <c r="I123" s="61">
        <f t="shared" si="15"/>
        <v>6036.8</v>
      </c>
      <c r="J123" s="61">
        <f t="shared" si="15"/>
        <v>6368.9</v>
      </c>
      <c r="K123" s="61">
        <f t="shared" si="15"/>
        <v>4841.6</v>
      </c>
    </row>
    <row r="124" spans="1:11" ht="38.25" thickBot="1">
      <c r="A124" s="117" t="s">
        <v>439</v>
      </c>
      <c r="B124" s="31" t="s">
        <v>396</v>
      </c>
      <c r="C124" s="29">
        <v>884</v>
      </c>
      <c r="D124" s="109" t="s">
        <v>345</v>
      </c>
      <c r="E124" s="29" t="s">
        <v>150</v>
      </c>
      <c r="F124" s="29">
        <v>244</v>
      </c>
      <c r="G124" s="29"/>
      <c r="H124" s="61">
        <f t="shared" si="15"/>
        <v>5705.9</v>
      </c>
      <c r="I124" s="61">
        <f t="shared" si="15"/>
        <v>6036.8</v>
      </c>
      <c r="J124" s="61">
        <f t="shared" si="15"/>
        <v>6368.9</v>
      </c>
      <c r="K124" s="61">
        <f>K125+K126</f>
        <v>4841.6</v>
      </c>
    </row>
    <row r="125" spans="1:11" ht="19.5" thickBot="1">
      <c r="A125" s="117" t="s">
        <v>440</v>
      </c>
      <c r="B125" s="31" t="s">
        <v>100</v>
      </c>
      <c r="C125" s="29">
        <v>884</v>
      </c>
      <c r="D125" s="109" t="s">
        <v>345</v>
      </c>
      <c r="E125" s="29" t="s">
        <v>150</v>
      </c>
      <c r="F125" s="29">
        <v>244</v>
      </c>
      <c r="G125" s="29">
        <v>226</v>
      </c>
      <c r="H125" s="61">
        <v>5705.9</v>
      </c>
      <c r="I125" s="61">
        <v>6036.8</v>
      </c>
      <c r="J125" s="61">
        <v>6368.9</v>
      </c>
      <c r="K125" s="61">
        <v>3543.6</v>
      </c>
    </row>
    <row r="126" spans="1:11" ht="19.5" thickBot="1">
      <c r="A126" s="117"/>
      <c r="B126" s="31"/>
      <c r="C126" s="29"/>
      <c r="D126" s="109"/>
      <c r="E126" s="29"/>
      <c r="F126" s="29"/>
      <c r="G126" s="29"/>
      <c r="H126" s="61"/>
      <c r="I126" s="61"/>
      <c r="J126" s="61"/>
      <c r="K126" s="61">
        <v>1298</v>
      </c>
    </row>
    <row r="127" spans="1:11" s="101" customFormat="1" ht="20.25" customHeight="1" thickBot="1">
      <c r="A127" s="110" t="s">
        <v>26</v>
      </c>
      <c r="B127" s="111" t="s">
        <v>151</v>
      </c>
      <c r="C127" s="112">
        <v>884</v>
      </c>
      <c r="D127" s="110" t="s">
        <v>152</v>
      </c>
      <c r="E127" s="112"/>
      <c r="F127" s="112"/>
      <c r="G127" s="112"/>
      <c r="H127" s="114">
        <f>H128</f>
        <v>12521.5</v>
      </c>
      <c r="I127" s="114">
        <f>I128</f>
        <v>13247.699999999999</v>
      </c>
      <c r="J127" s="114">
        <f>J128</f>
        <v>13976.4</v>
      </c>
      <c r="K127" s="114">
        <f>K128</f>
        <v>9601.9</v>
      </c>
    </row>
    <row r="128" spans="1:11" ht="19.5" thickBot="1">
      <c r="A128" s="74" t="s">
        <v>153</v>
      </c>
      <c r="B128" s="30" t="s">
        <v>158</v>
      </c>
      <c r="C128" s="29">
        <v>884</v>
      </c>
      <c r="D128" s="109" t="s">
        <v>159</v>
      </c>
      <c r="E128" s="29"/>
      <c r="F128" s="29"/>
      <c r="G128" s="29"/>
      <c r="H128" s="60">
        <f>H129+H142+H158+H169</f>
        <v>12521.5</v>
      </c>
      <c r="I128" s="60">
        <f>I129+I142+I158+I169</f>
        <v>13247.699999999999</v>
      </c>
      <c r="J128" s="60">
        <f>J129+J142+J158+J169</f>
        <v>13976.4</v>
      </c>
      <c r="K128" s="60">
        <f>K129+K142+K158+K169</f>
        <v>9601.9</v>
      </c>
    </row>
    <row r="129" spans="1:11" ht="42" customHeight="1" thickBot="1">
      <c r="A129" s="74" t="s">
        <v>154</v>
      </c>
      <c r="B129" s="30" t="s">
        <v>441</v>
      </c>
      <c r="C129" s="29">
        <v>884</v>
      </c>
      <c r="D129" s="109" t="s">
        <v>159</v>
      </c>
      <c r="E129" s="29" t="s">
        <v>160</v>
      </c>
      <c r="F129" s="29"/>
      <c r="G129" s="29"/>
      <c r="H129" s="60">
        <f>H130+H133+H136</f>
        <v>2021.6</v>
      </c>
      <c r="I129" s="60">
        <f>I130+I133+I136</f>
        <v>2138.9</v>
      </c>
      <c r="J129" s="60">
        <f>J130+J133+J136</f>
        <v>2256.5</v>
      </c>
      <c r="K129" s="60">
        <f>K130+K133+K136</f>
        <v>140</v>
      </c>
    </row>
    <row r="130" spans="1:11" s="102" customFormat="1" ht="58.5" customHeight="1" thickBot="1">
      <c r="A130" s="74" t="s">
        <v>155</v>
      </c>
      <c r="B130" s="30" t="s">
        <v>442</v>
      </c>
      <c r="C130" s="28">
        <v>884</v>
      </c>
      <c r="D130" s="109" t="s">
        <v>159</v>
      </c>
      <c r="E130" s="28" t="s">
        <v>265</v>
      </c>
      <c r="F130" s="28"/>
      <c r="G130" s="29"/>
      <c r="H130" s="60">
        <f aca="true" t="shared" si="16" ref="H130:K131">H131</f>
        <v>1992.3</v>
      </c>
      <c r="I130" s="60">
        <f t="shared" si="16"/>
        <v>2107.9</v>
      </c>
      <c r="J130" s="60">
        <f t="shared" si="16"/>
        <v>2223.8</v>
      </c>
      <c r="K130" s="60">
        <f t="shared" si="16"/>
        <v>0</v>
      </c>
    </row>
    <row r="131" spans="1:11" ht="38.25" thickBot="1">
      <c r="A131" s="75" t="s">
        <v>156</v>
      </c>
      <c r="B131" s="31" t="s">
        <v>396</v>
      </c>
      <c r="C131" s="29">
        <v>884</v>
      </c>
      <c r="D131" s="117" t="s">
        <v>159</v>
      </c>
      <c r="E131" s="29" t="s">
        <v>265</v>
      </c>
      <c r="F131" s="29">
        <v>244</v>
      </c>
      <c r="G131" s="29"/>
      <c r="H131" s="61">
        <f t="shared" si="16"/>
        <v>1992.3</v>
      </c>
      <c r="I131" s="61">
        <f t="shared" si="16"/>
        <v>2107.9</v>
      </c>
      <c r="J131" s="61">
        <f t="shared" si="16"/>
        <v>2223.8</v>
      </c>
      <c r="K131" s="61">
        <f t="shared" si="16"/>
        <v>0</v>
      </c>
    </row>
    <row r="132" spans="1:11" ht="19.5" thickBot="1">
      <c r="A132" s="75" t="s">
        <v>320</v>
      </c>
      <c r="B132" s="124" t="s">
        <v>100</v>
      </c>
      <c r="C132" s="29">
        <v>884</v>
      </c>
      <c r="D132" s="117" t="s">
        <v>159</v>
      </c>
      <c r="E132" s="29" t="s">
        <v>265</v>
      </c>
      <c r="F132" s="29">
        <v>244</v>
      </c>
      <c r="G132" s="29">
        <v>226</v>
      </c>
      <c r="H132" s="61">
        <v>1992.3</v>
      </c>
      <c r="I132" s="61">
        <v>2107.9</v>
      </c>
      <c r="J132" s="61">
        <v>2223.8</v>
      </c>
      <c r="K132" s="61"/>
    </row>
    <row r="133" spans="1:11" ht="38.25" thickBot="1">
      <c r="A133" s="74" t="s">
        <v>346</v>
      </c>
      <c r="B133" s="30" t="s">
        <v>271</v>
      </c>
      <c r="C133" s="29">
        <v>884</v>
      </c>
      <c r="D133" s="109" t="s">
        <v>159</v>
      </c>
      <c r="E133" s="29" t="s">
        <v>161</v>
      </c>
      <c r="F133" s="29"/>
      <c r="G133" s="29"/>
      <c r="H133" s="60">
        <f aca="true" t="shared" si="17" ref="H133:K134">H134</f>
        <v>0</v>
      </c>
      <c r="I133" s="60">
        <f t="shared" si="17"/>
        <v>0</v>
      </c>
      <c r="J133" s="60">
        <f t="shared" si="17"/>
        <v>0</v>
      </c>
      <c r="K133" s="60">
        <f t="shared" si="17"/>
        <v>0</v>
      </c>
    </row>
    <row r="134" spans="1:11" ht="38.25" thickBot="1">
      <c r="A134" s="75" t="s">
        <v>347</v>
      </c>
      <c r="B134" s="31" t="s">
        <v>396</v>
      </c>
      <c r="C134" s="29">
        <v>884</v>
      </c>
      <c r="D134" s="109" t="s">
        <v>159</v>
      </c>
      <c r="E134" s="29" t="s">
        <v>161</v>
      </c>
      <c r="F134" s="29">
        <v>244</v>
      </c>
      <c r="G134" s="29"/>
      <c r="H134" s="61">
        <f t="shared" si="17"/>
        <v>0</v>
      </c>
      <c r="I134" s="61">
        <f t="shared" si="17"/>
        <v>0</v>
      </c>
      <c r="J134" s="61">
        <f t="shared" si="17"/>
        <v>0</v>
      </c>
      <c r="K134" s="61">
        <f t="shared" si="17"/>
        <v>0</v>
      </c>
    </row>
    <row r="135" spans="1:11" ht="18.75" customHeight="1" thickBot="1">
      <c r="A135" s="75" t="s">
        <v>348</v>
      </c>
      <c r="B135" s="124" t="s">
        <v>100</v>
      </c>
      <c r="C135" s="29">
        <v>884</v>
      </c>
      <c r="D135" s="109" t="s">
        <v>159</v>
      </c>
      <c r="E135" s="29" t="s">
        <v>161</v>
      </c>
      <c r="F135" s="29">
        <v>244</v>
      </c>
      <c r="G135" s="29">
        <v>226</v>
      </c>
      <c r="H135" s="61">
        <v>0</v>
      </c>
      <c r="I135" s="61">
        <v>0</v>
      </c>
      <c r="J135" s="61">
        <v>0</v>
      </c>
      <c r="K135" s="61">
        <v>0</v>
      </c>
    </row>
    <row r="136" spans="1:11" s="102" customFormat="1" ht="94.5" customHeight="1" thickBot="1">
      <c r="A136" s="74" t="s">
        <v>349</v>
      </c>
      <c r="B136" s="30" t="s">
        <v>443</v>
      </c>
      <c r="C136" s="28">
        <v>884</v>
      </c>
      <c r="D136" s="109" t="s">
        <v>159</v>
      </c>
      <c r="E136" s="28" t="s">
        <v>266</v>
      </c>
      <c r="F136" s="29">
        <v>244</v>
      </c>
      <c r="G136" s="28"/>
      <c r="H136" s="60">
        <f>H137</f>
        <v>29.3</v>
      </c>
      <c r="I136" s="60">
        <f>I137</f>
        <v>31</v>
      </c>
      <c r="J136" s="60">
        <f>J137</f>
        <v>32.7</v>
      </c>
      <c r="K136" s="60">
        <f>K137</f>
        <v>140</v>
      </c>
    </row>
    <row r="137" spans="1:11" ht="37.5" customHeight="1" thickBot="1">
      <c r="A137" s="117" t="s">
        <v>351</v>
      </c>
      <c r="B137" s="31" t="s">
        <v>396</v>
      </c>
      <c r="C137" s="29">
        <v>884</v>
      </c>
      <c r="D137" s="117" t="s">
        <v>159</v>
      </c>
      <c r="E137" s="29" t="s">
        <v>266</v>
      </c>
      <c r="F137" s="29">
        <v>244</v>
      </c>
      <c r="G137" s="29"/>
      <c r="H137" s="61">
        <f>H139+H140</f>
        <v>29.3</v>
      </c>
      <c r="I137" s="61">
        <f>I139+I140</f>
        <v>31</v>
      </c>
      <c r="J137" s="61">
        <f>J139+J140</f>
        <v>32.7</v>
      </c>
      <c r="K137" s="61">
        <f>K139+K140+K138</f>
        <v>140</v>
      </c>
    </row>
    <row r="138" spans="1:11" ht="37.5" customHeight="1" thickBot="1">
      <c r="A138" s="117"/>
      <c r="B138" s="31"/>
      <c r="C138" s="29">
        <v>884</v>
      </c>
      <c r="D138" s="117" t="s">
        <v>159</v>
      </c>
      <c r="E138" s="29" t="s">
        <v>266</v>
      </c>
      <c r="F138" s="29">
        <v>244</v>
      </c>
      <c r="G138" s="29">
        <v>225</v>
      </c>
      <c r="H138" s="61"/>
      <c r="I138" s="61"/>
      <c r="J138" s="61"/>
      <c r="K138" s="61">
        <v>90</v>
      </c>
    </row>
    <row r="139" spans="1:11" ht="18.75" customHeight="1" thickBot="1">
      <c r="A139" s="117" t="s">
        <v>352</v>
      </c>
      <c r="B139" s="124" t="s">
        <v>100</v>
      </c>
      <c r="C139" s="29">
        <v>884</v>
      </c>
      <c r="D139" s="117" t="s">
        <v>159</v>
      </c>
      <c r="E139" s="29" t="s">
        <v>266</v>
      </c>
      <c r="F139" s="29">
        <v>244</v>
      </c>
      <c r="G139" s="29">
        <v>226</v>
      </c>
      <c r="H139" s="61">
        <v>4</v>
      </c>
      <c r="I139" s="61">
        <v>4.2</v>
      </c>
      <c r="J139" s="61">
        <v>4.5</v>
      </c>
      <c r="K139" s="61"/>
    </row>
    <row r="140" spans="1:11" ht="18.75" customHeight="1" thickBot="1">
      <c r="A140" s="117" t="s">
        <v>354</v>
      </c>
      <c r="B140" s="31" t="s">
        <v>102</v>
      </c>
      <c r="C140" s="29">
        <v>884</v>
      </c>
      <c r="D140" s="117" t="s">
        <v>159</v>
      </c>
      <c r="E140" s="29" t="s">
        <v>266</v>
      </c>
      <c r="F140" s="29">
        <v>244</v>
      </c>
      <c r="G140" s="29">
        <v>300</v>
      </c>
      <c r="H140" s="61">
        <f>H141</f>
        <v>25.3</v>
      </c>
      <c r="I140" s="61">
        <f>I141</f>
        <v>26.8</v>
      </c>
      <c r="J140" s="61">
        <f>J141</f>
        <v>28.2</v>
      </c>
      <c r="K140" s="61">
        <f>K141</f>
        <v>50</v>
      </c>
    </row>
    <row r="141" spans="1:11" ht="18.75" customHeight="1" thickBot="1">
      <c r="A141" s="117" t="s">
        <v>353</v>
      </c>
      <c r="B141" s="31" t="s">
        <v>103</v>
      </c>
      <c r="C141" s="29">
        <v>884</v>
      </c>
      <c r="D141" s="117" t="s">
        <v>159</v>
      </c>
      <c r="E141" s="29" t="s">
        <v>266</v>
      </c>
      <c r="F141" s="29">
        <v>244</v>
      </c>
      <c r="G141" s="29">
        <v>310</v>
      </c>
      <c r="H141" s="61">
        <v>25.3</v>
      </c>
      <c r="I141" s="61">
        <v>26.8</v>
      </c>
      <c r="J141" s="61">
        <v>28.2</v>
      </c>
      <c r="K141" s="61">
        <v>50</v>
      </c>
    </row>
    <row r="142" spans="1:11" ht="57" thickBot="1">
      <c r="A142" s="74" t="s">
        <v>350</v>
      </c>
      <c r="B142" s="30" t="s">
        <v>444</v>
      </c>
      <c r="C142" s="29">
        <v>884</v>
      </c>
      <c r="D142" s="109" t="s">
        <v>159</v>
      </c>
      <c r="E142" s="29" t="s">
        <v>162</v>
      </c>
      <c r="F142" s="29"/>
      <c r="G142" s="29"/>
      <c r="H142" s="60">
        <f>H143+H150+H155</f>
        <v>7863</v>
      </c>
      <c r="I142" s="60">
        <f>I143+I150+I155</f>
        <v>8319</v>
      </c>
      <c r="J142" s="60">
        <f>J143+J150+J155</f>
        <v>8776.7</v>
      </c>
      <c r="K142" s="60">
        <f>K143+K150+K155</f>
        <v>5148.7</v>
      </c>
    </row>
    <row r="143" spans="1:11" s="103" customFormat="1" ht="39.75" thickBot="1">
      <c r="A143" s="119" t="s">
        <v>355</v>
      </c>
      <c r="B143" s="137" t="s">
        <v>163</v>
      </c>
      <c r="C143" s="123">
        <v>884</v>
      </c>
      <c r="D143" s="119" t="s">
        <v>159</v>
      </c>
      <c r="E143" s="123" t="s">
        <v>268</v>
      </c>
      <c r="F143" s="123"/>
      <c r="G143" s="123"/>
      <c r="H143" s="58">
        <f>H144</f>
        <v>2622</v>
      </c>
      <c r="I143" s="58">
        <f>I144</f>
        <v>2774</v>
      </c>
      <c r="J143" s="58">
        <f>J144</f>
        <v>2926.7</v>
      </c>
      <c r="K143" s="58">
        <f>K144</f>
        <v>2850</v>
      </c>
    </row>
    <row r="144" spans="1:11" ht="38.25" thickBot="1">
      <c r="A144" s="117" t="s">
        <v>356</v>
      </c>
      <c r="B144" s="32" t="s">
        <v>396</v>
      </c>
      <c r="C144" s="29">
        <v>884</v>
      </c>
      <c r="D144" s="117" t="s">
        <v>159</v>
      </c>
      <c r="E144" s="29" t="s">
        <v>268</v>
      </c>
      <c r="F144" s="29">
        <v>244</v>
      </c>
      <c r="G144" s="29"/>
      <c r="H144" s="61">
        <f>H145+H148</f>
        <v>2622</v>
      </c>
      <c r="I144" s="61">
        <f>I145+I148</f>
        <v>2774</v>
      </c>
      <c r="J144" s="61">
        <f>J145+J148</f>
        <v>2926.7</v>
      </c>
      <c r="K144" s="61">
        <f>K145+K148</f>
        <v>2850</v>
      </c>
    </row>
    <row r="145" spans="1:11" ht="19.5" thickBot="1">
      <c r="A145" s="117" t="s">
        <v>576</v>
      </c>
      <c r="B145" s="126" t="s">
        <v>97</v>
      </c>
      <c r="C145" s="29">
        <v>884</v>
      </c>
      <c r="D145" s="109" t="s">
        <v>159</v>
      </c>
      <c r="E145" s="29" t="s">
        <v>268</v>
      </c>
      <c r="F145" s="29">
        <v>240</v>
      </c>
      <c r="G145" s="29">
        <v>220</v>
      </c>
      <c r="H145" s="61">
        <f>H146+H147</f>
        <v>2600</v>
      </c>
      <c r="I145" s="61">
        <f>I146+I147</f>
        <v>2750.8</v>
      </c>
      <c r="J145" s="61">
        <f>J146+J147</f>
        <v>2902.2</v>
      </c>
      <c r="K145" s="61">
        <f>K146+K147</f>
        <v>2815</v>
      </c>
    </row>
    <row r="146" spans="1:11" ht="19.5" thickBot="1">
      <c r="A146" s="117" t="s">
        <v>577</v>
      </c>
      <c r="B146" s="124" t="s">
        <v>99</v>
      </c>
      <c r="C146" s="29">
        <v>884</v>
      </c>
      <c r="D146" s="109" t="s">
        <v>159</v>
      </c>
      <c r="E146" s="29" t="s">
        <v>268</v>
      </c>
      <c r="F146" s="29">
        <v>244</v>
      </c>
      <c r="G146" s="29">
        <v>225</v>
      </c>
      <c r="H146" s="61">
        <v>2065</v>
      </c>
      <c r="I146" s="61">
        <v>2184.8</v>
      </c>
      <c r="J146" s="61">
        <v>2305</v>
      </c>
      <c r="K146" s="61">
        <v>2315</v>
      </c>
    </row>
    <row r="147" spans="1:11" ht="19.5" thickBot="1">
      <c r="A147" s="117" t="s">
        <v>578</v>
      </c>
      <c r="B147" s="124" t="s">
        <v>100</v>
      </c>
      <c r="C147" s="29">
        <v>884</v>
      </c>
      <c r="D147" s="109" t="s">
        <v>159</v>
      </c>
      <c r="E147" s="29" t="s">
        <v>268</v>
      </c>
      <c r="F147" s="29">
        <v>244</v>
      </c>
      <c r="G147" s="53">
        <v>226</v>
      </c>
      <c r="H147" s="61">
        <v>535</v>
      </c>
      <c r="I147" s="61">
        <v>566</v>
      </c>
      <c r="J147" s="61">
        <v>597.2</v>
      </c>
      <c r="K147" s="61">
        <v>500</v>
      </c>
    </row>
    <row r="148" spans="1:11" ht="19.5" thickBot="1">
      <c r="A148" s="141" t="s">
        <v>579</v>
      </c>
      <c r="B148" s="126" t="s">
        <v>103</v>
      </c>
      <c r="C148" s="29">
        <v>884</v>
      </c>
      <c r="D148" s="109" t="s">
        <v>159</v>
      </c>
      <c r="E148" s="29" t="s">
        <v>268</v>
      </c>
      <c r="F148" s="29">
        <v>244</v>
      </c>
      <c r="G148" s="53">
        <v>300</v>
      </c>
      <c r="H148" s="61">
        <f>H149</f>
        <v>22</v>
      </c>
      <c r="I148" s="61">
        <f>I149</f>
        <v>23.2</v>
      </c>
      <c r="J148" s="61">
        <f>J149</f>
        <v>24.5</v>
      </c>
      <c r="K148" s="61">
        <f>K149</f>
        <v>35</v>
      </c>
    </row>
    <row r="149" spans="1:11" ht="19.5" thickBot="1">
      <c r="A149" s="141" t="s">
        <v>580</v>
      </c>
      <c r="B149" s="31" t="s">
        <v>104</v>
      </c>
      <c r="C149" s="29">
        <v>884</v>
      </c>
      <c r="D149" s="109" t="s">
        <v>159</v>
      </c>
      <c r="E149" s="29" t="s">
        <v>268</v>
      </c>
      <c r="F149" s="29">
        <v>244</v>
      </c>
      <c r="G149" s="53">
        <v>340</v>
      </c>
      <c r="H149" s="61">
        <v>22</v>
      </c>
      <c r="I149" s="61">
        <v>23.2</v>
      </c>
      <c r="J149" s="61">
        <v>24.5</v>
      </c>
      <c r="K149" s="61">
        <v>35</v>
      </c>
    </row>
    <row r="150" spans="1:11" s="102" customFormat="1" ht="39.75" thickBot="1">
      <c r="A150" s="138" t="s">
        <v>357</v>
      </c>
      <c r="B150" s="137" t="s">
        <v>267</v>
      </c>
      <c r="C150" s="139">
        <v>884</v>
      </c>
      <c r="D150" s="138" t="s">
        <v>159</v>
      </c>
      <c r="E150" s="140" t="s">
        <v>445</v>
      </c>
      <c r="F150" s="29">
        <v>244</v>
      </c>
      <c r="G150" s="62"/>
      <c r="H150" s="60">
        <f>H151</f>
        <v>3032.8</v>
      </c>
      <c r="I150" s="60">
        <f>I151</f>
        <v>3208.7</v>
      </c>
      <c r="J150" s="60">
        <f>J151</f>
        <v>3385.2000000000003</v>
      </c>
      <c r="K150" s="60">
        <f>K151</f>
        <v>480</v>
      </c>
    </row>
    <row r="151" spans="1:11" ht="38.25" thickBot="1">
      <c r="A151" s="141" t="s">
        <v>358</v>
      </c>
      <c r="B151" s="32" t="s">
        <v>396</v>
      </c>
      <c r="C151" s="142">
        <v>884</v>
      </c>
      <c r="D151" s="141" t="s">
        <v>159</v>
      </c>
      <c r="E151" s="53" t="s">
        <v>445</v>
      </c>
      <c r="F151" s="29">
        <v>244</v>
      </c>
      <c r="G151" s="63"/>
      <c r="H151" s="61">
        <f>H152+H153</f>
        <v>3032.8</v>
      </c>
      <c r="I151" s="61">
        <f>I152+I153</f>
        <v>3208.7</v>
      </c>
      <c r="J151" s="61">
        <f>J152+J153</f>
        <v>3385.2000000000003</v>
      </c>
      <c r="K151" s="61">
        <f>K152+K153</f>
        <v>480</v>
      </c>
    </row>
    <row r="152" spans="1:11" ht="19.5" thickBot="1">
      <c r="A152" s="117" t="s">
        <v>359</v>
      </c>
      <c r="B152" s="124" t="s">
        <v>100</v>
      </c>
      <c r="C152" s="142">
        <v>884</v>
      </c>
      <c r="D152" s="141" t="s">
        <v>159</v>
      </c>
      <c r="E152" s="53" t="s">
        <v>445</v>
      </c>
      <c r="F152" s="29">
        <v>244</v>
      </c>
      <c r="G152" s="29">
        <v>226</v>
      </c>
      <c r="H152" s="61">
        <v>3012.8</v>
      </c>
      <c r="I152" s="61">
        <v>3187.5</v>
      </c>
      <c r="J152" s="61">
        <v>3362.9</v>
      </c>
      <c r="K152" s="61">
        <v>460</v>
      </c>
    </row>
    <row r="153" spans="1:11" ht="19.5" thickBot="1">
      <c r="A153" s="117" t="s">
        <v>360</v>
      </c>
      <c r="B153" s="31" t="s">
        <v>103</v>
      </c>
      <c r="C153" s="142">
        <v>884</v>
      </c>
      <c r="D153" s="141" t="s">
        <v>159</v>
      </c>
      <c r="E153" s="53" t="s">
        <v>445</v>
      </c>
      <c r="F153" s="29">
        <v>244</v>
      </c>
      <c r="G153" s="29">
        <v>300</v>
      </c>
      <c r="H153" s="61">
        <f>H154</f>
        <v>20</v>
      </c>
      <c r="I153" s="61">
        <f>I154</f>
        <v>21.2</v>
      </c>
      <c r="J153" s="61">
        <f>J154</f>
        <v>22.3</v>
      </c>
      <c r="K153" s="61">
        <f>K154</f>
        <v>20</v>
      </c>
    </row>
    <row r="154" spans="1:11" ht="19.5" thickBot="1">
      <c r="A154" s="117" t="s">
        <v>361</v>
      </c>
      <c r="B154" s="31" t="s">
        <v>104</v>
      </c>
      <c r="C154" s="142">
        <v>884</v>
      </c>
      <c r="D154" s="141" t="s">
        <v>159</v>
      </c>
      <c r="E154" s="53" t="s">
        <v>445</v>
      </c>
      <c r="F154" s="29">
        <v>244</v>
      </c>
      <c r="G154" s="29">
        <v>340</v>
      </c>
      <c r="H154" s="61">
        <v>20</v>
      </c>
      <c r="I154" s="61">
        <v>21.2</v>
      </c>
      <c r="J154" s="61">
        <v>22.3</v>
      </c>
      <c r="K154" s="61">
        <v>20</v>
      </c>
    </row>
    <row r="155" spans="1:11" s="102" customFormat="1" ht="132" customHeight="1" thickBot="1">
      <c r="A155" s="119" t="s">
        <v>363</v>
      </c>
      <c r="B155" s="143" t="s">
        <v>276</v>
      </c>
      <c r="C155" s="123">
        <v>884</v>
      </c>
      <c r="D155" s="119" t="s">
        <v>159</v>
      </c>
      <c r="E155" s="123" t="s">
        <v>275</v>
      </c>
      <c r="F155" s="123"/>
      <c r="G155" s="28"/>
      <c r="H155" s="60">
        <f aca="true" t="shared" si="18" ref="H155:K156">H156</f>
        <v>2208.2</v>
      </c>
      <c r="I155" s="60">
        <f t="shared" si="18"/>
        <v>2336.3</v>
      </c>
      <c r="J155" s="60">
        <f t="shared" si="18"/>
        <v>2464.8</v>
      </c>
      <c r="K155" s="60">
        <f t="shared" si="18"/>
        <v>1818.7</v>
      </c>
    </row>
    <row r="156" spans="1:11" ht="57" thickBot="1">
      <c r="A156" s="117" t="s">
        <v>364</v>
      </c>
      <c r="B156" s="31" t="s">
        <v>119</v>
      </c>
      <c r="C156" s="29">
        <v>884</v>
      </c>
      <c r="D156" s="117" t="s">
        <v>159</v>
      </c>
      <c r="E156" s="29" t="s">
        <v>275</v>
      </c>
      <c r="F156" s="79">
        <v>244</v>
      </c>
      <c r="G156" s="29"/>
      <c r="H156" s="61">
        <f t="shared" si="18"/>
        <v>2208.2</v>
      </c>
      <c r="I156" s="61">
        <f t="shared" si="18"/>
        <v>2336.3</v>
      </c>
      <c r="J156" s="61">
        <f t="shared" si="18"/>
        <v>2464.8</v>
      </c>
      <c r="K156" s="61">
        <f t="shared" si="18"/>
        <v>1818.7</v>
      </c>
    </row>
    <row r="157" spans="1:11" ht="19.5" thickBot="1">
      <c r="A157" s="117" t="s">
        <v>365</v>
      </c>
      <c r="B157" s="124" t="s">
        <v>100</v>
      </c>
      <c r="C157" s="29">
        <v>884</v>
      </c>
      <c r="D157" s="117" t="s">
        <v>159</v>
      </c>
      <c r="E157" s="29" t="s">
        <v>275</v>
      </c>
      <c r="F157" s="79">
        <v>244</v>
      </c>
      <c r="G157" s="29">
        <v>226</v>
      </c>
      <c r="H157" s="61">
        <v>2208.2</v>
      </c>
      <c r="I157" s="61">
        <v>2336.3</v>
      </c>
      <c r="J157" s="61">
        <v>2464.8</v>
      </c>
      <c r="K157" s="61">
        <v>1818.7</v>
      </c>
    </row>
    <row r="158" spans="1:11" s="102" customFormat="1" ht="38.25" thickBot="1">
      <c r="A158" s="109" t="s">
        <v>362</v>
      </c>
      <c r="B158" s="30" t="s">
        <v>164</v>
      </c>
      <c r="C158" s="28">
        <v>884</v>
      </c>
      <c r="D158" s="109" t="s">
        <v>159</v>
      </c>
      <c r="E158" s="28" t="s">
        <v>165</v>
      </c>
      <c r="F158" s="28"/>
      <c r="G158" s="28"/>
      <c r="H158" s="60">
        <f>H159+H163+H166</f>
        <v>540.1</v>
      </c>
      <c r="I158" s="60">
        <f>I159+I163+I166</f>
        <v>571.4</v>
      </c>
      <c r="J158" s="60">
        <f>J159+J163+J166</f>
        <v>602.8000000000001</v>
      </c>
      <c r="K158" s="60">
        <f>K159+K163+K166</f>
        <v>1500</v>
      </c>
    </row>
    <row r="159" spans="1:11" s="103" customFormat="1" ht="38.25" customHeight="1" thickBot="1">
      <c r="A159" s="119" t="s">
        <v>366</v>
      </c>
      <c r="B159" s="137" t="s">
        <v>446</v>
      </c>
      <c r="C159" s="123">
        <v>884</v>
      </c>
      <c r="D159" s="119" t="s">
        <v>159</v>
      </c>
      <c r="E159" s="123" t="s">
        <v>447</v>
      </c>
      <c r="F159" s="123"/>
      <c r="G159" s="123"/>
      <c r="H159" s="58">
        <f aca="true" t="shared" si="19" ref="H159:K160">H160</f>
        <v>340.1</v>
      </c>
      <c r="I159" s="58">
        <f t="shared" si="19"/>
        <v>359.8</v>
      </c>
      <c r="J159" s="58">
        <f t="shared" si="19"/>
        <v>379.6</v>
      </c>
      <c r="K159" s="58">
        <f t="shared" si="19"/>
        <v>1300</v>
      </c>
    </row>
    <row r="160" spans="1:11" ht="38.25" thickBot="1">
      <c r="A160" s="117" t="s">
        <v>368</v>
      </c>
      <c r="B160" s="31" t="s">
        <v>396</v>
      </c>
      <c r="C160" s="29">
        <v>884</v>
      </c>
      <c r="D160" s="117" t="s">
        <v>159</v>
      </c>
      <c r="E160" s="29" t="s">
        <v>447</v>
      </c>
      <c r="F160" s="29">
        <v>244</v>
      </c>
      <c r="G160" s="29"/>
      <c r="H160" s="61">
        <f t="shared" si="19"/>
        <v>340.1</v>
      </c>
      <c r="I160" s="61">
        <f t="shared" si="19"/>
        <v>359.8</v>
      </c>
      <c r="J160" s="61">
        <f t="shared" si="19"/>
        <v>379.6</v>
      </c>
      <c r="K160" s="61">
        <f>K161+K162</f>
        <v>1300</v>
      </c>
    </row>
    <row r="161" spans="1:11" ht="24" customHeight="1" thickBot="1">
      <c r="A161" s="117" t="s">
        <v>367</v>
      </c>
      <c r="B161" s="124" t="s">
        <v>100</v>
      </c>
      <c r="C161" s="29">
        <v>884</v>
      </c>
      <c r="D161" s="117" t="s">
        <v>159</v>
      </c>
      <c r="E161" s="29" t="s">
        <v>447</v>
      </c>
      <c r="F161" s="29">
        <v>244</v>
      </c>
      <c r="G161" s="29">
        <v>226</v>
      </c>
      <c r="H161" s="61">
        <v>340.1</v>
      </c>
      <c r="I161" s="61">
        <v>359.8</v>
      </c>
      <c r="J161" s="61">
        <v>379.6</v>
      </c>
      <c r="K161" s="61">
        <v>800</v>
      </c>
    </row>
    <row r="162" spans="1:11" ht="24" customHeight="1" thickBot="1">
      <c r="A162" s="117"/>
      <c r="B162" s="124"/>
      <c r="C162" s="29"/>
      <c r="D162" s="117"/>
      <c r="E162" s="29"/>
      <c r="F162" s="29"/>
      <c r="G162" s="29">
        <v>340</v>
      </c>
      <c r="H162" s="61"/>
      <c r="I162" s="61"/>
      <c r="J162" s="61"/>
      <c r="K162" s="61">
        <v>500</v>
      </c>
    </row>
    <row r="163" spans="1:11" s="103" customFormat="1" ht="80.25" customHeight="1" thickBot="1">
      <c r="A163" s="119" t="s">
        <v>448</v>
      </c>
      <c r="B163" s="137" t="s">
        <v>449</v>
      </c>
      <c r="C163" s="123">
        <v>884</v>
      </c>
      <c r="D163" s="119" t="s">
        <v>159</v>
      </c>
      <c r="E163" s="123" t="s">
        <v>454</v>
      </c>
      <c r="F163" s="123"/>
      <c r="G163" s="123"/>
      <c r="H163" s="58">
        <f aca="true" t="shared" si="20" ref="H163:K164">H164</f>
        <v>100</v>
      </c>
      <c r="I163" s="58">
        <f t="shared" si="20"/>
        <v>105.8</v>
      </c>
      <c r="J163" s="58">
        <f t="shared" si="20"/>
        <v>111.6</v>
      </c>
      <c r="K163" s="58">
        <f t="shared" si="20"/>
        <v>0</v>
      </c>
    </row>
    <row r="164" spans="1:11" ht="42.75" customHeight="1" thickBot="1">
      <c r="A164" s="117" t="s">
        <v>451</v>
      </c>
      <c r="B164" s="31" t="s">
        <v>396</v>
      </c>
      <c r="C164" s="29">
        <v>884</v>
      </c>
      <c r="D164" s="117" t="s">
        <v>159</v>
      </c>
      <c r="E164" s="29" t="s">
        <v>454</v>
      </c>
      <c r="F164" s="29">
        <v>244</v>
      </c>
      <c r="G164" s="29"/>
      <c r="H164" s="61">
        <f t="shared" si="20"/>
        <v>100</v>
      </c>
      <c r="I164" s="61">
        <f t="shared" si="20"/>
        <v>105.8</v>
      </c>
      <c r="J164" s="61">
        <f t="shared" si="20"/>
        <v>111.6</v>
      </c>
      <c r="K164" s="61">
        <f t="shared" si="20"/>
        <v>0</v>
      </c>
    </row>
    <row r="165" spans="1:11" ht="24" customHeight="1" thickBot="1">
      <c r="A165" s="117" t="s">
        <v>452</v>
      </c>
      <c r="B165" s="124" t="s">
        <v>100</v>
      </c>
      <c r="C165" s="29">
        <v>884</v>
      </c>
      <c r="D165" s="117" t="s">
        <v>159</v>
      </c>
      <c r="E165" s="29" t="s">
        <v>454</v>
      </c>
      <c r="F165" s="29">
        <v>244</v>
      </c>
      <c r="G165" s="29">
        <v>226</v>
      </c>
      <c r="H165" s="61">
        <v>100</v>
      </c>
      <c r="I165" s="61">
        <v>105.8</v>
      </c>
      <c r="J165" s="61">
        <v>111.6</v>
      </c>
      <c r="K165" s="61"/>
    </row>
    <row r="166" spans="1:11" s="103" customFormat="1" ht="84.75" customHeight="1" thickBot="1">
      <c r="A166" s="119" t="s">
        <v>450</v>
      </c>
      <c r="B166" s="137" t="s">
        <v>453</v>
      </c>
      <c r="C166" s="123">
        <v>884</v>
      </c>
      <c r="D166" s="119" t="s">
        <v>159</v>
      </c>
      <c r="E166" s="123" t="s">
        <v>455</v>
      </c>
      <c r="F166" s="123"/>
      <c r="G166" s="123"/>
      <c r="H166" s="58">
        <f aca="true" t="shared" si="21" ref="H166:K167">H167</f>
        <v>100</v>
      </c>
      <c r="I166" s="58">
        <f t="shared" si="21"/>
        <v>105.8</v>
      </c>
      <c r="J166" s="58">
        <f t="shared" si="21"/>
        <v>111.6</v>
      </c>
      <c r="K166" s="58">
        <f t="shared" si="21"/>
        <v>200</v>
      </c>
    </row>
    <row r="167" spans="1:11" ht="40.5" customHeight="1" thickBot="1">
      <c r="A167" s="117" t="s">
        <v>456</v>
      </c>
      <c r="B167" s="32" t="s">
        <v>396</v>
      </c>
      <c r="C167" s="29">
        <v>884</v>
      </c>
      <c r="D167" s="117" t="s">
        <v>159</v>
      </c>
      <c r="E167" s="29" t="s">
        <v>455</v>
      </c>
      <c r="F167" s="29">
        <v>244</v>
      </c>
      <c r="G167" s="29"/>
      <c r="H167" s="61">
        <f t="shared" si="21"/>
        <v>100</v>
      </c>
      <c r="I167" s="61">
        <f t="shared" si="21"/>
        <v>105.8</v>
      </c>
      <c r="J167" s="61">
        <f t="shared" si="21"/>
        <v>111.6</v>
      </c>
      <c r="K167" s="61">
        <f t="shared" si="21"/>
        <v>200</v>
      </c>
    </row>
    <row r="168" spans="1:11" ht="24" customHeight="1" thickBot="1">
      <c r="A168" s="117" t="s">
        <v>457</v>
      </c>
      <c r="B168" s="124" t="s">
        <v>100</v>
      </c>
      <c r="C168" s="29">
        <v>884</v>
      </c>
      <c r="D168" s="117" t="s">
        <v>159</v>
      </c>
      <c r="E168" s="29" t="s">
        <v>455</v>
      </c>
      <c r="F168" s="29">
        <v>244</v>
      </c>
      <c r="G168" s="29">
        <v>226</v>
      </c>
      <c r="H168" s="61">
        <v>100</v>
      </c>
      <c r="I168" s="61">
        <v>105.8</v>
      </c>
      <c r="J168" s="61">
        <v>111.6</v>
      </c>
      <c r="K168" s="61">
        <v>200</v>
      </c>
    </row>
    <row r="169" spans="1:11" ht="40.5" customHeight="1" thickBot="1">
      <c r="A169" s="109" t="s">
        <v>369</v>
      </c>
      <c r="B169" s="30" t="s">
        <v>458</v>
      </c>
      <c r="C169" s="29">
        <v>884</v>
      </c>
      <c r="D169" s="109" t="s">
        <v>159</v>
      </c>
      <c r="E169" s="29" t="s">
        <v>166</v>
      </c>
      <c r="F169" s="29"/>
      <c r="G169" s="29"/>
      <c r="H169" s="60">
        <f>H170+H177+H183</f>
        <v>2096.8</v>
      </c>
      <c r="I169" s="60">
        <f>I170+I177+I183</f>
        <v>2218.4</v>
      </c>
      <c r="J169" s="60">
        <f>J170+J177+J183</f>
        <v>2340.4</v>
      </c>
      <c r="K169" s="60">
        <f>K170+K177+K183</f>
        <v>2813.2</v>
      </c>
    </row>
    <row r="170" spans="1:11" ht="58.5" customHeight="1" thickBot="1">
      <c r="A170" s="119" t="s">
        <v>370</v>
      </c>
      <c r="B170" s="137" t="s">
        <v>459</v>
      </c>
      <c r="C170" s="123">
        <v>884</v>
      </c>
      <c r="D170" s="119" t="s">
        <v>159</v>
      </c>
      <c r="E170" s="123" t="s">
        <v>270</v>
      </c>
      <c r="F170" s="123"/>
      <c r="G170" s="29"/>
      <c r="H170" s="60">
        <f>H171</f>
        <v>1452.7</v>
      </c>
      <c r="I170" s="60">
        <f>I171</f>
        <v>1537</v>
      </c>
      <c r="J170" s="60">
        <f>J171</f>
        <v>1621.5</v>
      </c>
      <c r="K170" s="60">
        <f>K171</f>
        <v>2450</v>
      </c>
    </row>
    <row r="171" spans="1:11" ht="36.75" customHeight="1" thickBot="1">
      <c r="A171" s="117" t="s">
        <v>371</v>
      </c>
      <c r="B171" s="31" t="s">
        <v>396</v>
      </c>
      <c r="C171" s="29">
        <v>884</v>
      </c>
      <c r="D171" s="117" t="s">
        <v>159</v>
      </c>
      <c r="E171" s="29" t="s">
        <v>270</v>
      </c>
      <c r="F171" s="29">
        <v>244</v>
      </c>
      <c r="G171" s="29"/>
      <c r="H171" s="61">
        <f>H173+H174</f>
        <v>1452.7</v>
      </c>
      <c r="I171" s="61">
        <f>I173+I174</f>
        <v>1537</v>
      </c>
      <c r="J171" s="61">
        <f>J173+J174</f>
        <v>1621.5</v>
      </c>
      <c r="K171" s="61">
        <f>K173+K174+K172</f>
        <v>2450</v>
      </c>
    </row>
    <row r="172" spans="1:11" ht="36.75" customHeight="1" thickBot="1">
      <c r="A172" s="117"/>
      <c r="B172" s="31"/>
      <c r="C172" s="29"/>
      <c r="D172" s="117"/>
      <c r="E172" s="29"/>
      <c r="F172" s="29"/>
      <c r="G172" s="29">
        <v>225</v>
      </c>
      <c r="H172" s="61"/>
      <c r="I172" s="61"/>
      <c r="J172" s="61"/>
      <c r="K172" s="61">
        <v>40</v>
      </c>
    </row>
    <row r="173" spans="1:11" ht="24.75" customHeight="1" thickBot="1">
      <c r="A173" s="117" t="s">
        <v>372</v>
      </c>
      <c r="B173" s="78" t="s">
        <v>100</v>
      </c>
      <c r="C173" s="29">
        <v>884</v>
      </c>
      <c r="D173" s="117" t="s">
        <v>159</v>
      </c>
      <c r="E173" s="29" t="s">
        <v>270</v>
      </c>
      <c r="F173" s="29">
        <v>244</v>
      </c>
      <c r="G173" s="29">
        <v>226</v>
      </c>
      <c r="H173" s="61">
        <v>444.5</v>
      </c>
      <c r="I173" s="61">
        <v>470.3</v>
      </c>
      <c r="J173" s="61">
        <v>496.1</v>
      </c>
      <c r="K173" s="61">
        <v>1050</v>
      </c>
    </row>
    <row r="174" spans="1:11" ht="21.75" customHeight="1" thickBot="1">
      <c r="A174" s="117" t="s">
        <v>496</v>
      </c>
      <c r="B174" s="31" t="s">
        <v>102</v>
      </c>
      <c r="C174" s="29">
        <v>884</v>
      </c>
      <c r="D174" s="117" t="s">
        <v>159</v>
      </c>
      <c r="E174" s="29" t="s">
        <v>270</v>
      </c>
      <c r="F174" s="29">
        <v>244</v>
      </c>
      <c r="G174" s="29">
        <v>300</v>
      </c>
      <c r="H174" s="61">
        <f>H175+H176</f>
        <v>1008.2</v>
      </c>
      <c r="I174" s="61">
        <f>I175+I176</f>
        <v>1066.7</v>
      </c>
      <c r="J174" s="61">
        <f>J175+J176</f>
        <v>1125.3999999999999</v>
      </c>
      <c r="K174" s="61">
        <f>K175+K176</f>
        <v>1360</v>
      </c>
    </row>
    <row r="175" spans="1:11" ht="21.75" customHeight="1" thickBot="1">
      <c r="A175" s="117" t="s">
        <v>497</v>
      </c>
      <c r="B175" s="31" t="s">
        <v>103</v>
      </c>
      <c r="C175" s="29">
        <v>884</v>
      </c>
      <c r="D175" s="117" t="s">
        <v>159</v>
      </c>
      <c r="E175" s="29" t="s">
        <v>270</v>
      </c>
      <c r="F175" s="29">
        <v>244</v>
      </c>
      <c r="G175" s="29">
        <v>310</v>
      </c>
      <c r="H175" s="61">
        <v>958.2</v>
      </c>
      <c r="I175" s="61">
        <v>1013.8</v>
      </c>
      <c r="J175" s="61">
        <v>1069.6</v>
      </c>
      <c r="K175" s="61">
        <v>1360</v>
      </c>
    </row>
    <row r="176" spans="1:11" ht="21.75" customHeight="1" thickBot="1">
      <c r="A176" s="117" t="s">
        <v>575</v>
      </c>
      <c r="B176" s="80" t="s">
        <v>104</v>
      </c>
      <c r="C176" s="29">
        <v>884</v>
      </c>
      <c r="D176" s="117" t="s">
        <v>159</v>
      </c>
      <c r="E176" s="29" t="s">
        <v>270</v>
      </c>
      <c r="F176" s="29">
        <v>244</v>
      </c>
      <c r="G176" s="29">
        <v>340</v>
      </c>
      <c r="H176" s="61">
        <v>50</v>
      </c>
      <c r="I176" s="61">
        <v>52.9</v>
      </c>
      <c r="J176" s="61">
        <v>55.8</v>
      </c>
      <c r="K176" s="61">
        <v>0</v>
      </c>
    </row>
    <row r="177" spans="1:11" s="102" customFormat="1" ht="39.75" customHeight="1" thickBot="1">
      <c r="A177" s="109" t="s">
        <v>373</v>
      </c>
      <c r="B177" s="122" t="s">
        <v>460</v>
      </c>
      <c r="C177" s="28">
        <v>884</v>
      </c>
      <c r="D177" s="109" t="s">
        <v>159</v>
      </c>
      <c r="E177" s="28" t="s">
        <v>168</v>
      </c>
      <c r="F177" s="29">
        <v>244</v>
      </c>
      <c r="G177" s="28"/>
      <c r="H177" s="60">
        <f>H178</f>
        <v>144.10000000000002</v>
      </c>
      <c r="I177" s="60">
        <f>I178</f>
        <v>152.4</v>
      </c>
      <c r="J177" s="60">
        <f>J178</f>
        <v>160.8</v>
      </c>
      <c r="K177" s="60">
        <f>K178</f>
        <v>100</v>
      </c>
    </row>
    <row r="178" spans="1:11" ht="41.25" customHeight="1" thickBot="1">
      <c r="A178" s="117" t="s">
        <v>374</v>
      </c>
      <c r="B178" s="31" t="s">
        <v>396</v>
      </c>
      <c r="C178" s="29">
        <v>884</v>
      </c>
      <c r="D178" s="117" t="s">
        <v>159</v>
      </c>
      <c r="E178" s="29" t="s">
        <v>168</v>
      </c>
      <c r="F178" s="29">
        <v>244</v>
      </c>
      <c r="G178" s="29"/>
      <c r="H178" s="61">
        <f>H179+H180</f>
        <v>144.10000000000002</v>
      </c>
      <c r="I178" s="61">
        <f>I179+I180</f>
        <v>152.4</v>
      </c>
      <c r="J178" s="61">
        <f>J179+J180</f>
        <v>160.8</v>
      </c>
      <c r="K178" s="61">
        <f>K179+K180</f>
        <v>100</v>
      </c>
    </row>
    <row r="179" spans="1:11" s="94" customFormat="1" ht="24.75" customHeight="1" thickBot="1">
      <c r="A179" s="75" t="s">
        <v>375</v>
      </c>
      <c r="B179" s="78" t="s">
        <v>100</v>
      </c>
      <c r="C179" s="79">
        <v>884</v>
      </c>
      <c r="D179" s="75" t="s">
        <v>159</v>
      </c>
      <c r="E179" s="29" t="s">
        <v>168</v>
      </c>
      <c r="F179" s="29">
        <v>244</v>
      </c>
      <c r="G179" s="79">
        <v>226</v>
      </c>
      <c r="H179" s="61">
        <v>108.9</v>
      </c>
      <c r="I179" s="61">
        <v>115.2</v>
      </c>
      <c r="J179" s="61">
        <v>121.5</v>
      </c>
      <c r="K179" s="61">
        <v>60</v>
      </c>
    </row>
    <row r="180" spans="1:11" s="94" customFormat="1" ht="24.75" customHeight="1" thickBot="1">
      <c r="A180" s="75" t="s">
        <v>469</v>
      </c>
      <c r="B180" s="80" t="s">
        <v>102</v>
      </c>
      <c r="C180" s="79">
        <v>884</v>
      </c>
      <c r="D180" s="75" t="s">
        <v>159</v>
      </c>
      <c r="E180" s="29" t="s">
        <v>168</v>
      </c>
      <c r="F180" s="29">
        <v>244</v>
      </c>
      <c r="G180" s="79">
        <v>300</v>
      </c>
      <c r="H180" s="61">
        <f>H181+H182</f>
        <v>35.2</v>
      </c>
      <c r="I180" s="61">
        <f>I181+I182</f>
        <v>37.2</v>
      </c>
      <c r="J180" s="61">
        <f>J181+J182</f>
        <v>39.300000000000004</v>
      </c>
      <c r="K180" s="61">
        <f>K181+K182</f>
        <v>40</v>
      </c>
    </row>
    <row r="181" spans="1:11" s="94" customFormat="1" ht="24.75" customHeight="1" thickBot="1">
      <c r="A181" s="75" t="s">
        <v>470</v>
      </c>
      <c r="B181" s="80" t="s">
        <v>103</v>
      </c>
      <c r="C181" s="79">
        <v>884</v>
      </c>
      <c r="D181" s="75" t="s">
        <v>159</v>
      </c>
      <c r="E181" s="29" t="s">
        <v>168</v>
      </c>
      <c r="F181" s="29">
        <v>244</v>
      </c>
      <c r="G181" s="79">
        <v>310</v>
      </c>
      <c r="H181" s="61">
        <v>30.1</v>
      </c>
      <c r="I181" s="61">
        <v>31.8</v>
      </c>
      <c r="J181" s="61">
        <v>33.6</v>
      </c>
      <c r="K181" s="61">
        <v>20</v>
      </c>
    </row>
    <row r="182" spans="1:11" s="94" customFormat="1" ht="24.75" customHeight="1" thickBot="1">
      <c r="A182" s="75" t="s">
        <v>471</v>
      </c>
      <c r="B182" s="80" t="s">
        <v>104</v>
      </c>
      <c r="C182" s="79">
        <v>884</v>
      </c>
      <c r="D182" s="75" t="s">
        <v>159</v>
      </c>
      <c r="E182" s="29" t="s">
        <v>168</v>
      </c>
      <c r="F182" s="29">
        <v>244</v>
      </c>
      <c r="G182" s="79">
        <v>340</v>
      </c>
      <c r="H182" s="61">
        <v>5.1</v>
      </c>
      <c r="I182" s="61">
        <v>5.4</v>
      </c>
      <c r="J182" s="61">
        <v>5.7</v>
      </c>
      <c r="K182" s="61">
        <v>20</v>
      </c>
    </row>
    <row r="183" spans="1:11" s="103" customFormat="1" ht="59.25" thickBot="1">
      <c r="A183" s="119" t="s">
        <v>461</v>
      </c>
      <c r="B183" s="137" t="s">
        <v>167</v>
      </c>
      <c r="C183" s="123">
        <v>884</v>
      </c>
      <c r="D183" s="119" t="s">
        <v>159</v>
      </c>
      <c r="E183" s="123" t="s">
        <v>464</v>
      </c>
      <c r="F183" s="29">
        <v>244</v>
      </c>
      <c r="G183" s="123"/>
      <c r="H183" s="58">
        <f aca="true" t="shared" si="22" ref="H183:K184">H184</f>
        <v>500</v>
      </c>
      <c r="I183" s="58">
        <f t="shared" si="22"/>
        <v>529</v>
      </c>
      <c r="J183" s="58">
        <f t="shared" si="22"/>
        <v>558.1</v>
      </c>
      <c r="K183" s="58">
        <f t="shared" si="22"/>
        <v>263.2</v>
      </c>
    </row>
    <row r="184" spans="1:11" ht="38.25" thickBot="1">
      <c r="A184" s="117" t="s">
        <v>462</v>
      </c>
      <c r="B184" s="31" t="s">
        <v>396</v>
      </c>
      <c r="C184" s="29">
        <v>884</v>
      </c>
      <c r="D184" s="117" t="s">
        <v>159</v>
      </c>
      <c r="E184" s="29" t="s">
        <v>464</v>
      </c>
      <c r="F184" s="29">
        <v>244</v>
      </c>
      <c r="G184" s="29"/>
      <c r="H184" s="61">
        <f t="shared" si="22"/>
        <v>500</v>
      </c>
      <c r="I184" s="61">
        <f t="shared" si="22"/>
        <v>529</v>
      </c>
      <c r="J184" s="61">
        <f t="shared" si="22"/>
        <v>558.1</v>
      </c>
      <c r="K184" s="61">
        <f t="shared" si="22"/>
        <v>263.2</v>
      </c>
    </row>
    <row r="185" spans="1:11" ht="21.75" customHeight="1" thickBot="1">
      <c r="A185" s="117" t="s">
        <v>463</v>
      </c>
      <c r="B185" s="124" t="s">
        <v>100</v>
      </c>
      <c r="C185" s="29">
        <v>884</v>
      </c>
      <c r="D185" s="117" t="s">
        <v>159</v>
      </c>
      <c r="E185" s="29" t="s">
        <v>464</v>
      </c>
      <c r="F185" s="29">
        <v>244</v>
      </c>
      <c r="G185" s="29">
        <v>226</v>
      </c>
      <c r="H185" s="61">
        <v>500</v>
      </c>
      <c r="I185" s="61">
        <v>529</v>
      </c>
      <c r="J185" s="61">
        <v>558.1</v>
      </c>
      <c r="K185" s="61">
        <v>263.2</v>
      </c>
    </row>
    <row r="186" spans="1:11" s="101" customFormat="1" ht="27.75" customHeight="1" thickBot="1">
      <c r="A186" s="110" t="s">
        <v>36</v>
      </c>
      <c r="B186" s="111" t="s">
        <v>169</v>
      </c>
      <c r="C186" s="112">
        <v>884</v>
      </c>
      <c r="D186" s="110" t="s">
        <v>170</v>
      </c>
      <c r="E186" s="112"/>
      <c r="F186" s="112"/>
      <c r="G186" s="112"/>
      <c r="H186" s="114">
        <f>H187+H191</f>
        <v>161.7</v>
      </c>
      <c r="I186" s="114">
        <f>I187+I191</f>
        <v>171</v>
      </c>
      <c r="J186" s="114">
        <f>J187+J191</f>
        <v>180.5</v>
      </c>
      <c r="K186" s="114">
        <f>K187+K191</f>
        <v>124</v>
      </c>
    </row>
    <row r="187" spans="1:11" s="94" customFormat="1" ht="43.5" customHeight="1" thickBot="1">
      <c r="A187" s="74" t="s">
        <v>38</v>
      </c>
      <c r="B187" s="95" t="s">
        <v>585</v>
      </c>
      <c r="C187" s="79">
        <v>884</v>
      </c>
      <c r="D187" s="74" t="s">
        <v>584</v>
      </c>
      <c r="E187" s="79"/>
      <c r="F187" s="79"/>
      <c r="G187" s="79"/>
      <c r="H187" s="60">
        <f aca="true" t="shared" si="23" ref="H187:K189">H188</f>
        <v>31.7</v>
      </c>
      <c r="I187" s="60">
        <f t="shared" si="23"/>
        <v>33.5</v>
      </c>
      <c r="J187" s="60">
        <f t="shared" si="23"/>
        <v>35.4</v>
      </c>
      <c r="K187" s="60">
        <f t="shared" si="23"/>
        <v>0</v>
      </c>
    </row>
    <row r="188" spans="1:11" s="94" customFormat="1" ht="78.75" customHeight="1" thickBot="1">
      <c r="A188" s="74" t="s">
        <v>40</v>
      </c>
      <c r="B188" s="144" t="s">
        <v>587</v>
      </c>
      <c r="C188" s="79">
        <v>884</v>
      </c>
      <c r="D188" s="74" t="s">
        <v>584</v>
      </c>
      <c r="E188" s="79" t="s">
        <v>586</v>
      </c>
      <c r="F188" s="79"/>
      <c r="G188" s="79"/>
      <c r="H188" s="60">
        <f t="shared" si="23"/>
        <v>31.7</v>
      </c>
      <c r="I188" s="60">
        <f t="shared" si="23"/>
        <v>33.5</v>
      </c>
      <c r="J188" s="60">
        <f t="shared" si="23"/>
        <v>35.4</v>
      </c>
      <c r="K188" s="60">
        <f t="shared" si="23"/>
        <v>0</v>
      </c>
    </row>
    <row r="189" spans="1:11" s="94" customFormat="1" ht="27.75" customHeight="1" thickBot="1">
      <c r="A189" s="74" t="s">
        <v>42</v>
      </c>
      <c r="B189" s="31" t="s">
        <v>396</v>
      </c>
      <c r="C189" s="79">
        <v>884</v>
      </c>
      <c r="D189" s="74" t="s">
        <v>584</v>
      </c>
      <c r="E189" s="79" t="s">
        <v>586</v>
      </c>
      <c r="F189" s="79">
        <v>244</v>
      </c>
      <c r="G189" s="79"/>
      <c r="H189" s="60">
        <f t="shared" si="23"/>
        <v>31.7</v>
      </c>
      <c r="I189" s="60">
        <f t="shared" si="23"/>
        <v>33.5</v>
      </c>
      <c r="J189" s="60">
        <f t="shared" si="23"/>
        <v>35.4</v>
      </c>
      <c r="K189" s="60">
        <f t="shared" si="23"/>
        <v>0</v>
      </c>
    </row>
    <row r="190" spans="1:11" s="94" customFormat="1" ht="27.75" customHeight="1" thickBot="1">
      <c r="A190" s="74" t="s">
        <v>44</v>
      </c>
      <c r="B190" s="124" t="s">
        <v>100</v>
      </c>
      <c r="C190" s="79">
        <v>884</v>
      </c>
      <c r="D190" s="74" t="s">
        <v>584</v>
      </c>
      <c r="E190" s="79" t="s">
        <v>586</v>
      </c>
      <c r="F190" s="79"/>
      <c r="G190" s="79">
        <v>226</v>
      </c>
      <c r="H190" s="61">
        <v>31.7</v>
      </c>
      <c r="I190" s="61">
        <v>33.5</v>
      </c>
      <c r="J190" s="61">
        <v>35.4</v>
      </c>
      <c r="K190" s="61">
        <v>0</v>
      </c>
    </row>
    <row r="191" spans="1:11" s="103" customFormat="1" ht="27.75" customHeight="1" thickBot="1">
      <c r="A191" s="119" t="s">
        <v>46</v>
      </c>
      <c r="B191" s="122" t="s">
        <v>171</v>
      </c>
      <c r="C191" s="123">
        <v>884</v>
      </c>
      <c r="D191" s="119" t="s">
        <v>172</v>
      </c>
      <c r="E191" s="123"/>
      <c r="F191" s="123"/>
      <c r="G191" s="123"/>
      <c r="H191" s="58">
        <f aca="true" t="shared" si="24" ref="H191:K194">H192</f>
        <v>130</v>
      </c>
      <c r="I191" s="58">
        <f t="shared" si="24"/>
        <v>137.5</v>
      </c>
      <c r="J191" s="58">
        <f t="shared" si="24"/>
        <v>145.1</v>
      </c>
      <c r="K191" s="58">
        <f t="shared" si="24"/>
        <v>124</v>
      </c>
    </row>
    <row r="192" spans="1:11" ht="38.25" thickBot="1">
      <c r="A192" s="117" t="s">
        <v>48</v>
      </c>
      <c r="B192" s="31" t="s">
        <v>173</v>
      </c>
      <c r="C192" s="29">
        <v>884</v>
      </c>
      <c r="D192" s="117" t="s">
        <v>172</v>
      </c>
      <c r="E192" s="29" t="s">
        <v>174</v>
      </c>
      <c r="F192" s="29"/>
      <c r="G192" s="29"/>
      <c r="H192" s="61">
        <f t="shared" si="24"/>
        <v>130</v>
      </c>
      <c r="I192" s="61">
        <f t="shared" si="24"/>
        <v>137.5</v>
      </c>
      <c r="J192" s="61">
        <f t="shared" si="24"/>
        <v>145.1</v>
      </c>
      <c r="K192" s="61">
        <f t="shared" si="24"/>
        <v>124</v>
      </c>
    </row>
    <row r="193" spans="1:11" ht="42.75" customHeight="1" thickBot="1">
      <c r="A193" s="117" t="s">
        <v>588</v>
      </c>
      <c r="B193" s="31" t="s">
        <v>581</v>
      </c>
      <c r="C193" s="29">
        <v>884</v>
      </c>
      <c r="D193" s="117" t="s">
        <v>172</v>
      </c>
      <c r="E193" s="29" t="s">
        <v>176</v>
      </c>
      <c r="F193" s="29"/>
      <c r="G193" s="29"/>
      <c r="H193" s="61">
        <f t="shared" si="24"/>
        <v>130</v>
      </c>
      <c r="I193" s="61">
        <f t="shared" si="24"/>
        <v>137.5</v>
      </c>
      <c r="J193" s="61">
        <f t="shared" si="24"/>
        <v>145.1</v>
      </c>
      <c r="K193" s="61">
        <f t="shared" si="24"/>
        <v>124</v>
      </c>
    </row>
    <row r="194" spans="1:11" ht="38.25" thickBot="1">
      <c r="A194" s="117" t="s">
        <v>589</v>
      </c>
      <c r="B194" s="31" t="s">
        <v>396</v>
      </c>
      <c r="C194" s="29">
        <v>884</v>
      </c>
      <c r="D194" s="117" t="s">
        <v>172</v>
      </c>
      <c r="E194" s="29" t="s">
        <v>176</v>
      </c>
      <c r="F194" s="29">
        <v>244</v>
      </c>
      <c r="G194" s="29"/>
      <c r="H194" s="61">
        <f t="shared" si="24"/>
        <v>130</v>
      </c>
      <c r="I194" s="61">
        <f t="shared" si="24"/>
        <v>137.5</v>
      </c>
      <c r="J194" s="61">
        <f t="shared" si="24"/>
        <v>145.1</v>
      </c>
      <c r="K194" s="61">
        <f>K195+K196</f>
        <v>124</v>
      </c>
    </row>
    <row r="195" spans="1:11" ht="21" customHeight="1" thickBot="1">
      <c r="A195" s="117" t="s">
        <v>590</v>
      </c>
      <c r="B195" s="124" t="s">
        <v>100</v>
      </c>
      <c r="C195" s="29">
        <v>884</v>
      </c>
      <c r="D195" s="117" t="s">
        <v>172</v>
      </c>
      <c r="E195" s="29" t="s">
        <v>176</v>
      </c>
      <c r="F195" s="29">
        <v>244</v>
      </c>
      <c r="G195" s="29">
        <v>226</v>
      </c>
      <c r="H195" s="61">
        <v>130</v>
      </c>
      <c r="I195" s="61">
        <v>137.5</v>
      </c>
      <c r="J195" s="61">
        <v>145.1</v>
      </c>
      <c r="K195" s="61">
        <v>120</v>
      </c>
    </row>
    <row r="196" spans="1:11" ht="19.5" thickBot="1">
      <c r="A196" s="117" t="s">
        <v>591</v>
      </c>
      <c r="B196" s="124" t="s">
        <v>104</v>
      </c>
      <c r="C196" s="29">
        <v>884</v>
      </c>
      <c r="D196" s="117" t="s">
        <v>172</v>
      </c>
      <c r="E196" s="29" t="s">
        <v>176</v>
      </c>
      <c r="F196" s="29">
        <v>244</v>
      </c>
      <c r="G196" s="29">
        <v>340</v>
      </c>
      <c r="H196" s="61">
        <v>0</v>
      </c>
      <c r="I196" s="61">
        <v>0</v>
      </c>
      <c r="J196" s="61">
        <v>0</v>
      </c>
      <c r="K196" s="61">
        <v>4</v>
      </c>
    </row>
    <row r="197" spans="1:11" s="101" customFormat="1" ht="19.5" thickBot="1">
      <c r="A197" s="110" t="s">
        <v>56</v>
      </c>
      <c r="B197" s="111" t="s">
        <v>329</v>
      </c>
      <c r="C197" s="112">
        <v>884</v>
      </c>
      <c r="D197" s="110" t="s">
        <v>177</v>
      </c>
      <c r="E197" s="112"/>
      <c r="F197" s="112"/>
      <c r="G197" s="112"/>
      <c r="H197" s="114">
        <f>H198</f>
        <v>594</v>
      </c>
      <c r="I197" s="114">
        <f>I198</f>
        <v>628.5</v>
      </c>
      <c r="J197" s="114">
        <f>J198</f>
        <v>663</v>
      </c>
      <c r="K197" s="114">
        <f>K198</f>
        <v>656</v>
      </c>
    </row>
    <row r="198" spans="1:11" ht="19.5" thickBot="1">
      <c r="A198" s="109" t="s">
        <v>57</v>
      </c>
      <c r="B198" s="32" t="s">
        <v>178</v>
      </c>
      <c r="C198" s="29">
        <v>884</v>
      </c>
      <c r="D198" s="109" t="s">
        <v>179</v>
      </c>
      <c r="E198" s="29"/>
      <c r="F198" s="29"/>
      <c r="G198" s="29"/>
      <c r="H198" s="60">
        <f>H199+H202</f>
        <v>594</v>
      </c>
      <c r="I198" s="60">
        <f>I199+I202</f>
        <v>628.5</v>
      </c>
      <c r="J198" s="60">
        <f>J199+J202</f>
        <v>663</v>
      </c>
      <c r="K198" s="60">
        <f>K199+K202</f>
        <v>656</v>
      </c>
    </row>
    <row r="199" spans="1:11" ht="40.5" customHeight="1" thickBot="1">
      <c r="A199" s="109" t="s">
        <v>180</v>
      </c>
      <c r="B199" s="122" t="s">
        <v>581</v>
      </c>
      <c r="C199" s="29">
        <v>884</v>
      </c>
      <c r="D199" s="109" t="s">
        <v>179</v>
      </c>
      <c r="E199" s="29" t="s">
        <v>176</v>
      </c>
      <c r="F199" s="29"/>
      <c r="G199" s="29"/>
      <c r="H199" s="60">
        <f aca="true" t="shared" si="25" ref="H199:K200">H200</f>
        <v>94</v>
      </c>
      <c r="I199" s="60">
        <f t="shared" si="25"/>
        <v>99.5</v>
      </c>
      <c r="J199" s="60">
        <f t="shared" si="25"/>
        <v>105</v>
      </c>
      <c r="K199" s="60">
        <f t="shared" si="25"/>
        <v>90</v>
      </c>
    </row>
    <row r="200" spans="1:11" ht="38.25" thickBot="1">
      <c r="A200" s="109" t="s">
        <v>183</v>
      </c>
      <c r="B200" s="31" t="s">
        <v>396</v>
      </c>
      <c r="C200" s="29">
        <v>884</v>
      </c>
      <c r="D200" s="109" t="s">
        <v>179</v>
      </c>
      <c r="E200" s="29" t="s">
        <v>176</v>
      </c>
      <c r="F200" s="29">
        <v>244</v>
      </c>
      <c r="G200" s="29"/>
      <c r="H200" s="60">
        <f t="shared" si="25"/>
        <v>94</v>
      </c>
      <c r="I200" s="60">
        <f t="shared" si="25"/>
        <v>99.5</v>
      </c>
      <c r="J200" s="60">
        <f t="shared" si="25"/>
        <v>105</v>
      </c>
      <c r="K200" s="60">
        <f t="shared" si="25"/>
        <v>90</v>
      </c>
    </row>
    <row r="201" spans="1:11" ht="19.5" thickBot="1">
      <c r="A201" s="109" t="s">
        <v>184</v>
      </c>
      <c r="B201" s="124" t="s">
        <v>100</v>
      </c>
      <c r="C201" s="29">
        <v>884</v>
      </c>
      <c r="D201" s="109" t="s">
        <v>179</v>
      </c>
      <c r="E201" s="29" t="s">
        <v>176</v>
      </c>
      <c r="F201" s="29">
        <v>244</v>
      </c>
      <c r="G201" s="29">
        <v>226</v>
      </c>
      <c r="H201" s="60">
        <v>94</v>
      </c>
      <c r="I201" s="60">
        <v>99.5</v>
      </c>
      <c r="J201" s="60">
        <v>105</v>
      </c>
      <c r="K201" s="60">
        <v>90</v>
      </c>
    </row>
    <row r="202" spans="1:11" s="103" customFormat="1" ht="64.5" customHeight="1" thickBot="1">
      <c r="A202" s="119" t="s">
        <v>536</v>
      </c>
      <c r="B202" s="137" t="s">
        <v>181</v>
      </c>
      <c r="C202" s="123">
        <v>884</v>
      </c>
      <c r="D202" s="119" t="s">
        <v>179</v>
      </c>
      <c r="E202" s="123" t="s">
        <v>182</v>
      </c>
      <c r="F202" s="123"/>
      <c r="G202" s="123"/>
      <c r="H202" s="58">
        <f>H203</f>
        <v>500</v>
      </c>
      <c r="I202" s="58">
        <f>I203</f>
        <v>529</v>
      </c>
      <c r="J202" s="58">
        <f>J203</f>
        <v>558</v>
      </c>
      <c r="K202" s="58">
        <f>K203</f>
        <v>566</v>
      </c>
    </row>
    <row r="203" spans="1:11" ht="38.25" thickBot="1">
      <c r="A203" s="117" t="s">
        <v>537</v>
      </c>
      <c r="B203" s="31" t="s">
        <v>396</v>
      </c>
      <c r="C203" s="29">
        <v>884</v>
      </c>
      <c r="D203" s="117" t="s">
        <v>179</v>
      </c>
      <c r="E203" s="29" t="s">
        <v>182</v>
      </c>
      <c r="F203" s="29">
        <v>244</v>
      </c>
      <c r="G203" s="29"/>
      <c r="H203" s="61">
        <f>H204+H205+H206</f>
        <v>500</v>
      </c>
      <c r="I203" s="61">
        <f>I204+I205+I206</f>
        <v>529</v>
      </c>
      <c r="J203" s="61">
        <f>J204+J205+J206</f>
        <v>558</v>
      </c>
      <c r="K203" s="61">
        <f>K204+K205+K206</f>
        <v>566</v>
      </c>
    </row>
    <row r="204" spans="1:11" ht="24.75" customHeight="1" thickBot="1">
      <c r="A204" s="117" t="s">
        <v>538</v>
      </c>
      <c r="B204" s="124" t="s">
        <v>98</v>
      </c>
      <c r="C204" s="29">
        <v>884</v>
      </c>
      <c r="D204" s="117" t="s">
        <v>179</v>
      </c>
      <c r="E204" s="29" t="s">
        <v>182</v>
      </c>
      <c r="F204" s="29">
        <v>244</v>
      </c>
      <c r="G204" s="29">
        <v>221</v>
      </c>
      <c r="H204" s="61">
        <v>0</v>
      </c>
      <c r="I204" s="61">
        <v>0</v>
      </c>
      <c r="J204" s="61">
        <v>0</v>
      </c>
      <c r="K204" s="61">
        <v>0</v>
      </c>
    </row>
    <row r="205" spans="1:11" ht="23.25" customHeight="1" thickBot="1">
      <c r="A205" s="117" t="s">
        <v>582</v>
      </c>
      <c r="B205" s="124" t="s">
        <v>100</v>
      </c>
      <c r="C205" s="29">
        <v>884</v>
      </c>
      <c r="D205" s="117" t="s">
        <v>179</v>
      </c>
      <c r="E205" s="29" t="s">
        <v>182</v>
      </c>
      <c r="F205" s="29">
        <v>244</v>
      </c>
      <c r="G205" s="29">
        <v>226</v>
      </c>
      <c r="H205" s="61">
        <v>480</v>
      </c>
      <c r="I205" s="61">
        <v>508</v>
      </c>
      <c r="J205" s="61">
        <v>536</v>
      </c>
      <c r="K205" s="61">
        <v>500</v>
      </c>
    </row>
    <row r="206" spans="1:11" ht="19.5" thickBot="1">
      <c r="A206" s="117" t="s">
        <v>583</v>
      </c>
      <c r="B206" s="31" t="s">
        <v>101</v>
      </c>
      <c r="C206" s="29">
        <v>884</v>
      </c>
      <c r="D206" s="117" t="s">
        <v>179</v>
      </c>
      <c r="E206" s="29" t="s">
        <v>182</v>
      </c>
      <c r="F206" s="29">
        <v>244</v>
      </c>
      <c r="G206" s="29">
        <v>290</v>
      </c>
      <c r="H206" s="61">
        <v>20</v>
      </c>
      <c r="I206" s="61">
        <v>21</v>
      </c>
      <c r="J206" s="61">
        <v>22</v>
      </c>
      <c r="K206" s="61">
        <v>66</v>
      </c>
    </row>
    <row r="207" spans="1:11" s="101" customFormat="1" ht="19.5" thickBot="1">
      <c r="A207" s="110" t="s">
        <v>192</v>
      </c>
      <c r="B207" s="111" t="s">
        <v>199</v>
      </c>
      <c r="C207" s="112">
        <v>884</v>
      </c>
      <c r="D207" s="110" t="s">
        <v>200</v>
      </c>
      <c r="E207" s="112"/>
      <c r="F207" s="112"/>
      <c r="G207" s="112"/>
      <c r="H207" s="114">
        <f>H208</f>
        <v>1122.9</v>
      </c>
      <c r="I207" s="114">
        <f>I208</f>
        <v>1194.5</v>
      </c>
      <c r="J207" s="114">
        <f>J208</f>
        <v>1264.6</v>
      </c>
      <c r="K207" s="114">
        <f>K208</f>
        <v>1056.1</v>
      </c>
    </row>
    <row r="208" spans="1:11" ht="19.5" thickBot="1">
      <c r="A208" s="109" t="s">
        <v>193</v>
      </c>
      <c r="B208" s="32" t="s">
        <v>201</v>
      </c>
      <c r="C208" s="29">
        <v>884</v>
      </c>
      <c r="D208" s="109" t="s">
        <v>202</v>
      </c>
      <c r="E208" s="29"/>
      <c r="F208" s="29"/>
      <c r="G208" s="29"/>
      <c r="H208" s="60">
        <f>H209+H220</f>
        <v>1122.9</v>
      </c>
      <c r="I208" s="60">
        <f>I209+I220</f>
        <v>1194.5</v>
      </c>
      <c r="J208" s="60">
        <f>J209+J220</f>
        <v>1264.6</v>
      </c>
      <c r="K208" s="60">
        <f>K209+K220</f>
        <v>1056.1</v>
      </c>
    </row>
    <row r="209" spans="1:11" ht="38.25" thickBot="1">
      <c r="A209" s="109" t="s">
        <v>194</v>
      </c>
      <c r="B209" s="32" t="s">
        <v>116</v>
      </c>
      <c r="C209" s="29">
        <v>884</v>
      </c>
      <c r="D209" s="109" t="s">
        <v>202</v>
      </c>
      <c r="E209" s="28" t="s">
        <v>117</v>
      </c>
      <c r="F209" s="109"/>
      <c r="G209" s="29"/>
      <c r="H209" s="60">
        <f>H210</f>
        <v>699.4</v>
      </c>
      <c r="I209" s="60">
        <f>I210</f>
        <v>744.6999999999999</v>
      </c>
      <c r="J209" s="60">
        <f>J210</f>
        <v>790</v>
      </c>
      <c r="K209" s="60">
        <f>K210</f>
        <v>657.2</v>
      </c>
    </row>
    <row r="210" spans="1:11" ht="57" thickBot="1">
      <c r="A210" s="117" t="s">
        <v>196</v>
      </c>
      <c r="B210" s="31" t="s">
        <v>119</v>
      </c>
      <c r="C210" s="29">
        <v>884</v>
      </c>
      <c r="D210" s="117" t="s">
        <v>202</v>
      </c>
      <c r="E210" s="29" t="s">
        <v>117</v>
      </c>
      <c r="F210" s="75"/>
      <c r="G210" s="29"/>
      <c r="H210" s="61">
        <f>H211+H218+H214</f>
        <v>699.4</v>
      </c>
      <c r="I210" s="61">
        <f>I211+I218+I214</f>
        <v>744.6999999999999</v>
      </c>
      <c r="J210" s="61">
        <f>J211+J218+J214</f>
        <v>790</v>
      </c>
      <c r="K210" s="61">
        <f>K211+K218+K214</f>
        <v>657.2</v>
      </c>
    </row>
    <row r="211" spans="1:11" s="104" customFormat="1" ht="20.25" customHeight="1" thickBot="1">
      <c r="A211" s="125" t="s">
        <v>197</v>
      </c>
      <c r="B211" s="126" t="s">
        <v>77</v>
      </c>
      <c r="C211" s="120">
        <v>884</v>
      </c>
      <c r="D211" s="125" t="s">
        <v>202</v>
      </c>
      <c r="E211" s="120" t="s">
        <v>117</v>
      </c>
      <c r="F211" s="92" t="s">
        <v>572</v>
      </c>
      <c r="G211" s="120">
        <v>210</v>
      </c>
      <c r="H211" s="76">
        <f>H212+H213</f>
        <v>651.3</v>
      </c>
      <c r="I211" s="76">
        <f>I212+I213</f>
        <v>693.8</v>
      </c>
      <c r="J211" s="76">
        <f>J212+J213</f>
        <v>736.3</v>
      </c>
      <c r="K211" s="76">
        <f>K212+K213</f>
        <v>611.7</v>
      </c>
    </row>
    <row r="212" spans="1:11" ht="19.5" thickBot="1">
      <c r="A212" s="117" t="s">
        <v>376</v>
      </c>
      <c r="B212" s="31" t="s">
        <v>79</v>
      </c>
      <c r="C212" s="29">
        <v>884</v>
      </c>
      <c r="D212" s="117" t="s">
        <v>202</v>
      </c>
      <c r="E212" s="29" t="s">
        <v>117</v>
      </c>
      <c r="F212" s="75" t="s">
        <v>512</v>
      </c>
      <c r="G212" s="29">
        <v>211</v>
      </c>
      <c r="H212" s="61">
        <v>500.3</v>
      </c>
      <c r="I212" s="61">
        <v>532.9</v>
      </c>
      <c r="J212" s="61">
        <v>565.5</v>
      </c>
      <c r="K212" s="61">
        <v>469.8</v>
      </c>
    </row>
    <row r="213" spans="1:11" ht="19.5" thickBot="1">
      <c r="A213" s="117" t="s">
        <v>377</v>
      </c>
      <c r="B213" s="31" t="s">
        <v>81</v>
      </c>
      <c r="C213" s="29">
        <v>884</v>
      </c>
      <c r="D213" s="117" t="s">
        <v>202</v>
      </c>
      <c r="E213" s="29" t="s">
        <v>117</v>
      </c>
      <c r="F213" s="75" t="s">
        <v>512</v>
      </c>
      <c r="G213" s="29">
        <v>213</v>
      </c>
      <c r="H213" s="61">
        <v>151</v>
      </c>
      <c r="I213" s="61">
        <v>160.9</v>
      </c>
      <c r="J213" s="61">
        <v>170.8</v>
      </c>
      <c r="K213" s="61">
        <v>141.9</v>
      </c>
    </row>
    <row r="214" spans="1:11" ht="19.5" thickBot="1">
      <c r="A214" s="117"/>
      <c r="B214" s="126" t="s">
        <v>97</v>
      </c>
      <c r="C214" s="29">
        <v>884</v>
      </c>
      <c r="D214" s="117" t="s">
        <v>202</v>
      </c>
      <c r="E214" s="29" t="s">
        <v>117</v>
      </c>
      <c r="F214" s="75" t="s">
        <v>574</v>
      </c>
      <c r="G214" s="29">
        <v>220</v>
      </c>
      <c r="H214" s="61">
        <f>H215+H216+H217</f>
        <v>9</v>
      </c>
      <c r="I214" s="61">
        <f>I215+I216+I217</f>
        <v>11</v>
      </c>
      <c r="J214" s="61">
        <f>J215+J216+J217</f>
        <v>15</v>
      </c>
      <c r="K214" s="61">
        <f>K215+K216+K217</f>
        <v>0</v>
      </c>
    </row>
    <row r="215" spans="1:11" ht="19.5" thickBot="1">
      <c r="A215" s="117"/>
      <c r="B215" s="31" t="s">
        <v>98</v>
      </c>
      <c r="C215" s="29">
        <v>884</v>
      </c>
      <c r="D215" s="117" t="s">
        <v>202</v>
      </c>
      <c r="E215" s="29" t="s">
        <v>117</v>
      </c>
      <c r="F215" s="75" t="s">
        <v>513</v>
      </c>
      <c r="G215" s="29">
        <v>221</v>
      </c>
      <c r="H215" s="61">
        <v>2</v>
      </c>
      <c r="I215" s="61">
        <v>2</v>
      </c>
      <c r="J215" s="61">
        <v>3</v>
      </c>
      <c r="K215" s="61">
        <v>0</v>
      </c>
    </row>
    <row r="216" spans="1:11" ht="19.5" thickBot="1">
      <c r="A216" s="117"/>
      <c r="B216" s="31" t="s">
        <v>573</v>
      </c>
      <c r="C216" s="29">
        <v>884</v>
      </c>
      <c r="D216" s="117" t="s">
        <v>202</v>
      </c>
      <c r="E216" s="29" t="s">
        <v>117</v>
      </c>
      <c r="F216" s="75" t="s">
        <v>513</v>
      </c>
      <c r="G216" s="29">
        <v>222</v>
      </c>
      <c r="H216" s="61">
        <v>5</v>
      </c>
      <c r="I216" s="61">
        <v>7</v>
      </c>
      <c r="J216" s="61">
        <v>9</v>
      </c>
      <c r="K216" s="61">
        <v>0</v>
      </c>
    </row>
    <row r="217" spans="1:11" ht="19.5" thickBot="1">
      <c r="A217" s="117"/>
      <c r="B217" s="31" t="s">
        <v>99</v>
      </c>
      <c r="C217" s="29">
        <v>884</v>
      </c>
      <c r="D217" s="117" t="s">
        <v>202</v>
      </c>
      <c r="E217" s="29" t="s">
        <v>117</v>
      </c>
      <c r="F217" s="75" t="s">
        <v>513</v>
      </c>
      <c r="G217" s="29">
        <v>225</v>
      </c>
      <c r="H217" s="61">
        <v>2</v>
      </c>
      <c r="I217" s="61">
        <v>2</v>
      </c>
      <c r="J217" s="61">
        <v>3</v>
      </c>
      <c r="K217" s="61">
        <v>0</v>
      </c>
    </row>
    <row r="218" spans="1:11" s="104" customFormat="1" ht="22.5" customHeight="1" thickBot="1">
      <c r="A218" s="125" t="s">
        <v>198</v>
      </c>
      <c r="B218" s="126" t="s">
        <v>102</v>
      </c>
      <c r="C218" s="120">
        <v>884</v>
      </c>
      <c r="D218" s="125" t="s">
        <v>202</v>
      </c>
      <c r="E218" s="120" t="s">
        <v>117</v>
      </c>
      <c r="F218" s="92" t="s">
        <v>513</v>
      </c>
      <c r="G218" s="120">
        <v>300</v>
      </c>
      <c r="H218" s="76">
        <f>H219</f>
        <v>39.1</v>
      </c>
      <c r="I218" s="76">
        <f>I219</f>
        <v>39.9</v>
      </c>
      <c r="J218" s="76">
        <f>J219</f>
        <v>38.7</v>
      </c>
      <c r="K218" s="76">
        <f>K219</f>
        <v>45.5</v>
      </c>
    </row>
    <row r="219" spans="1:11" ht="19.5" thickBot="1">
      <c r="A219" s="117" t="s">
        <v>337</v>
      </c>
      <c r="B219" s="124" t="s">
        <v>104</v>
      </c>
      <c r="C219" s="29">
        <v>884</v>
      </c>
      <c r="D219" s="117" t="s">
        <v>202</v>
      </c>
      <c r="E219" s="29" t="s">
        <v>117</v>
      </c>
      <c r="F219" s="75" t="s">
        <v>513</v>
      </c>
      <c r="G219" s="29">
        <v>340</v>
      </c>
      <c r="H219" s="61">
        <v>39.1</v>
      </c>
      <c r="I219" s="61">
        <v>39.9</v>
      </c>
      <c r="J219" s="61">
        <v>38.7</v>
      </c>
      <c r="K219" s="61">
        <v>45.5</v>
      </c>
    </row>
    <row r="220" spans="1:11" s="102" customFormat="1" ht="39.75" customHeight="1" thickBot="1">
      <c r="A220" s="109" t="s">
        <v>378</v>
      </c>
      <c r="B220" s="32" t="s">
        <v>203</v>
      </c>
      <c r="C220" s="28">
        <v>884</v>
      </c>
      <c r="D220" s="109" t="s">
        <v>202</v>
      </c>
      <c r="E220" s="28" t="s">
        <v>269</v>
      </c>
      <c r="F220" s="59"/>
      <c r="G220" s="28"/>
      <c r="H220" s="60">
        <f>H221</f>
        <v>423.5</v>
      </c>
      <c r="I220" s="60">
        <f>I221</f>
        <v>449.79999999999995</v>
      </c>
      <c r="J220" s="60">
        <f>J221</f>
        <v>474.59999999999997</v>
      </c>
      <c r="K220" s="60">
        <f>K221</f>
        <v>398.9</v>
      </c>
    </row>
    <row r="221" spans="1:11" ht="39.75" customHeight="1" thickBot="1">
      <c r="A221" s="117" t="s">
        <v>379</v>
      </c>
      <c r="B221" s="31" t="s">
        <v>593</v>
      </c>
      <c r="C221" s="29">
        <v>884</v>
      </c>
      <c r="D221" s="117" t="s">
        <v>202</v>
      </c>
      <c r="E221" s="29" t="s">
        <v>269</v>
      </c>
      <c r="F221" s="79">
        <v>313</v>
      </c>
      <c r="G221" s="29"/>
      <c r="H221" s="61">
        <f>H222+H223</f>
        <v>423.5</v>
      </c>
      <c r="I221" s="61">
        <f>I222+I223</f>
        <v>449.79999999999995</v>
      </c>
      <c r="J221" s="61">
        <f>J222+J223</f>
        <v>474.59999999999997</v>
      </c>
      <c r="K221" s="61">
        <f>K222+K223</f>
        <v>398.9</v>
      </c>
    </row>
    <row r="222" spans="1:11" ht="19.5" thickBot="1">
      <c r="A222" s="117" t="s">
        <v>380</v>
      </c>
      <c r="B222" s="124" t="s">
        <v>100</v>
      </c>
      <c r="C222" s="29">
        <v>884</v>
      </c>
      <c r="D222" s="117" t="s">
        <v>202</v>
      </c>
      <c r="E222" s="29" t="s">
        <v>527</v>
      </c>
      <c r="F222" s="79">
        <v>313</v>
      </c>
      <c r="G222" s="29">
        <v>226</v>
      </c>
      <c r="H222" s="61">
        <v>241.5</v>
      </c>
      <c r="I222" s="61">
        <v>257.2</v>
      </c>
      <c r="J222" s="61">
        <v>271.4</v>
      </c>
      <c r="K222" s="61">
        <v>226.8</v>
      </c>
    </row>
    <row r="223" spans="1:11" ht="19.5" customHeight="1" thickBot="1">
      <c r="A223" s="141" t="s">
        <v>381</v>
      </c>
      <c r="B223" s="77" t="s">
        <v>204</v>
      </c>
      <c r="C223" s="29">
        <v>884</v>
      </c>
      <c r="D223" s="117" t="s">
        <v>202</v>
      </c>
      <c r="E223" s="29" t="s">
        <v>526</v>
      </c>
      <c r="F223" s="79">
        <v>313</v>
      </c>
      <c r="G223" s="53">
        <v>262</v>
      </c>
      <c r="H223" s="145">
        <v>182</v>
      </c>
      <c r="I223" s="145">
        <v>192.6</v>
      </c>
      <c r="J223" s="145">
        <v>203.2</v>
      </c>
      <c r="K223" s="145">
        <v>172.1</v>
      </c>
    </row>
    <row r="224" spans="1:11" s="101" customFormat="1" ht="27.75" customHeight="1" thickBot="1">
      <c r="A224" s="110" t="s">
        <v>332</v>
      </c>
      <c r="B224" s="111" t="s">
        <v>326</v>
      </c>
      <c r="C224" s="112">
        <v>884</v>
      </c>
      <c r="D224" s="110" t="s">
        <v>327</v>
      </c>
      <c r="E224" s="113"/>
      <c r="F224" s="112"/>
      <c r="G224" s="112"/>
      <c r="H224" s="114">
        <f aca="true" t="shared" si="26" ref="H224:K226">H225</f>
        <v>100</v>
      </c>
      <c r="I224" s="114">
        <f t="shared" si="26"/>
        <v>105.8</v>
      </c>
      <c r="J224" s="114">
        <f t="shared" si="26"/>
        <v>111.6</v>
      </c>
      <c r="K224" s="114">
        <f t="shared" si="26"/>
        <v>50</v>
      </c>
    </row>
    <row r="225" spans="1:11" s="102" customFormat="1" ht="38.25" customHeight="1" thickBot="1">
      <c r="A225" s="109" t="s">
        <v>333</v>
      </c>
      <c r="B225" s="30" t="s">
        <v>328</v>
      </c>
      <c r="C225" s="28">
        <v>884</v>
      </c>
      <c r="D225" s="109" t="s">
        <v>325</v>
      </c>
      <c r="E225" s="28"/>
      <c r="F225" s="28"/>
      <c r="G225" s="28"/>
      <c r="H225" s="60">
        <f t="shared" si="26"/>
        <v>100</v>
      </c>
      <c r="I225" s="60">
        <f t="shared" si="26"/>
        <v>105.8</v>
      </c>
      <c r="J225" s="60">
        <f t="shared" si="26"/>
        <v>111.6</v>
      </c>
      <c r="K225" s="60">
        <f t="shared" si="26"/>
        <v>50</v>
      </c>
    </row>
    <row r="226" spans="1:11" ht="38.25" thickBot="1">
      <c r="A226" s="117" t="s">
        <v>334</v>
      </c>
      <c r="B226" s="124" t="s">
        <v>195</v>
      </c>
      <c r="C226" s="29">
        <v>884</v>
      </c>
      <c r="D226" s="117" t="s">
        <v>325</v>
      </c>
      <c r="E226" s="29" t="s">
        <v>472</v>
      </c>
      <c r="F226" s="29"/>
      <c r="G226" s="29"/>
      <c r="H226" s="61">
        <f t="shared" si="26"/>
        <v>100</v>
      </c>
      <c r="I226" s="61">
        <f t="shared" si="26"/>
        <v>105.8</v>
      </c>
      <c r="J226" s="61">
        <f t="shared" si="26"/>
        <v>111.6</v>
      </c>
      <c r="K226" s="61">
        <f t="shared" si="26"/>
        <v>50</v>
      </c>
    </row>
    <row r="227" spans="1:11" ht="38.25" thickBot="1">
      <c r="A227" s="117" t="s">
        <v>335</v>
      </c>
      <c r="B227" s="31" t="s">
        <v>396</v>
      </c>
      <c r="C227" s="29">
        <v>884</v>
      </c>
      <c r="D227" s="117" t="s">
        <v>325</v>
      </c>
      <c r="E227" s="29" t="s">
        <v>472</v>
      </c>
      <c r="F227" s="29">
        <v>244</v>
      </c>
      <c r="G227" s="29"/>
      <c r="H227" s="61">
        <f>H228+H229</f>
        <v>100</v>
      </c>
      <c r="I227" s="61">
        <f>I228+I229</f>
        <v>105.8</v>
      </c>
      <c r="J227" s="61">
        <f>J228+J229</f>
        <v>111.6</v>
      </c>
      <c r="K227" s="61">
        <f>K228+K229</f>
        <v>50</v>
      </c>
    </row>
    <row r="228" spans="1:11" ht="19.5" thickBot="1">
      <c r="A228" s="117" t="s">
        <v>382</v>
      </c>
      <c r="B228" s="124" t="s">
        <v>100</v>
      </c>
      <c r="C228" s="29">
        <v>884</v>
      </c>
      <c r="D228" s="117" t="s">
        <v>325</v>
      </c>
      <c r="E228" s="29" t="s">
        <v>472</v>
      </c>
      <c r="F228" s="29">
        <v>244</v>
      </c>
      <c r="G228" s="29">
        <v>226</v>
      </c>
      <c r="H228" s="61">
        <v>80</v>
      </c>
      <c r="I228" s="61">
        <v>84.6</v>
      </c>
      <c r="J228" s="61">
        <v>89.3</v>
      </c>
      <c r="K228" s="61">
        <v>20</v>
      </c>
    </row>
    <row r="229" spans="1:11" ht="19.5" thickBot="1">
      <c r="A229" s="117" t="s">
        <v>383</v>
      </c>
      <c r="B229" s="124" t="s">
        <v>104</v>
      </c>
      <c r="C229" s="29">
        <v>884</v>
      </c>
      <c r="D229" s="117" t="s">
        <v>325</v>
      </c>
      <c r="E229" s="29" t="s">
        <v>472</v>
      </c>
      <c r="F229" s="29">
        <v>244</v>
      </c>
      <c r="G229" s="29">
        <v>340</v>
      </c>
      <c r="H229" s="61">
        <v>20</v>
      </c>
      <c r="I229" s="61">
        <v>21.2</v>
      </c>
      <c r="J229" s="61">
        <v>22.3</v>
      </c>
      <c r="K229" s="61">
        <v>30</v>
      </c>
    </row>
    <row r="230" spans="1:11" s="101" customFormat="1" ht="19.5" customHeight="1" thickBot="1">
      <c r="A230" s="132" t="s">
        <v>384</v>
      </c>
      <c r="B230" s="134" t="s">
        <v>336</v>
      </c>
      <c r="C230" s="112">
        <v>884</v>
      </c>
      <c r="D230" s="132" t="s">
        <v>323</v>
      </c>
      <c r="E230" s="112"/>
      <c r="F230" s="112"/>
      <c r="G230" s="112"/>
      <c r="H230" s="135">
        <f aca="true" t="shared" si="27" ref="H230:K233">H231</f>
        <v>16.6</v>
      </c>
      <c r="I230" s="135">
        <f t="shared" si="27"/>
        <v>17.6</v>
      </c>
      <c r="J230" s="135">
        <f t="shared" si="27"/>
        <v>18.5</v>
      </c>
      <c r="K230" s="135">
        <f t="shared" si="27"/>
        <v>15.4</v>
      </c>
    </row>
    <row r="231" spans="1:11" ht="23.25" customHeight="1" thickBot="1">
      <c r="A231" s="109" t="s">
        <v>385</v>
      </c>
      <c r="B231" s="30" t="s">
        <v>186</v>
      </c>
      <c r="C231" s="31"/>
      <c r="D231" s="109" t="s">
        <v>324</v>
      </c>
      <c r="E231" s="29"/>
      <c r="F231" s="29"/>
      <c r="G231" s="29"/>
      <c r="H231" s="60">
        <f t="shared" si="27"/>
        <v>16.6</v>
      </c>
      <c r="I231" s="60">
        <f t="shared" si="27"/>
        <v>17.6</v>
      </c>
      <c r="J231" s="60">
        <f t="shared" si="27"/>
        <v>18.5</v>
      </c>
      <c r="K231" s="60">
        <f t="shared" si="27"/>
        <v>15.4</v>
      </c>
    </row>
    <row r="232" spans="1:11" s="103" customFormat="1" ht="59.25" thickBot="1">
      <c r="A232" s="119" t="s">
        <v>386</v>
      </c>
      <c r="B232" s="137" t="s">
        <v>188</v>
      </c>
      <c r="C232" s="123">
        <v>884</v>
      </c>
      <c r="D232" s="119" t="s">
        <v>324</v>
      </c>
      <c r="E232" s="123" t="s">
        <v>189</v>
      </c>
      <c r="F232" s="123"/>
      <c r="G232" s="123"/>
      <c r="H232" s="58">
        <f t="shared" si="27"/>
        <v>16.6</v>
      </c>
      <c r="I232" s="58">
        <f t="shared" si="27"/>
        <v>17.6</v>
      </c>
      <c r="J232" s="58">
        <f t="shared" si="27"/>
        <v>18.5</v>
      </c>
      <c r="K232" s="58">
        <f t="shared" si="27"/>
        <v>15.4</v>
      </c>
    </row>
    <row r="233" spans="1:11" ht="38.25" thickBot="1">
      <c r="A233" s="117" t="s">
        <v>387</v>
      </c>
      <c r="B233" s="31" t="s">
        <v>396</v>
      </c>
      <c r="C233" s="29">
        <v>884</v>
      </c>
      <c r="D233" s="117" t="s">
        <v>324</v>
      </c>
      <c r="E233" s="29" t="s">
        <v>189</v>
      </c>
      <c r="F233" s="29">
        <v>244</v>
      </c>
      <c r="G233" s="29"/>
      <c r="H233" s="61">
        <f t="shared" si="27"/>
        <v>16.6</v>
      </c>
      <c r="I233" s="61">
        <f t="shared" si="27"/>
        <v>17.6</v>
      </c>
      <c r="J233" s="61">
        <f t="shared" si="27"/>
        <v>18.5</v>
      </c>
      <c r="K233" s="61">
        <f t="shared" si="27"/>
        <v>15.4</v>
      </c>
    </row>
    <row r="234" spans="1:11" ht="24" customHeight="1" thickBot="1">
      <c r="A234" s="117" t="s">
        <v>388</v>
      </c>
      <c r="B234" s="124" t="s">
        <v>100</v>
      </c>
      <c r="C234" s="29">
        <v>884</v>
      </c>
      <c r="D234" s="117" t="s">
        <v>324</v>
      </c>
      <c r="E234" s="29" t="s">
        <v>189</v>
      </c>
      <c r="F234" s="29">
        <v>244</v>
      </c>
      <c r="G234" s="29">
        <v>340</v>
      </c>
      <c r="H234" s="61">
        <v>16.6</v>
      </c>
      <c r="I234" s="61">
        <v>17.6</v>
      </c>
      <c r="J234" s="61">
        <v>18.5</v>
      </c>
      <c r="K234" s="61">
        <v>15.4</v>
      </c>
    </row>
    <row r="235" spans="1:11" ht="19.5" thickBot="1">
      <c r="A235" s="109"/>
      <c r="B235" s="28" t="s">
        <v>205</v>
      </c>
      <c r="C235" s="29"/>
      <c r="D235" s="109">
        <v>9800</v>
      </c>
      <c r="E235" s="29"/>
      <c r="F235" s="29"/>
      <c r="G235" s="29"/>
      <c r="H235" s="60">
        <f>H13+H89+H127+H186+H197+H207+H230+H224+H112</f>
        <v>26485.86</v>
      </c>
      <c r="I235" s="60">
        <f>I13+I89+I127+I186+I197+I207+I230+I224+I112</f>
        <v>27606.299999999996</v>
      </c>
      <c r="J235" s="60">
        <f>J13+J89+J127+J186+J197+J207+J230+J224+J112</f>
        <v>29163.299999999996</v>
      </c>
      <c r="K235" s="60">
        <f>K13+K89+K127+K186+K197+K207+K230+K224+K112</f>
        <v>21899.200000000004</v>
      </c>
    </row>
  </sheetData>
  <sheetProtection/>
  <mergeCells count="18">
    <mergeCell ref="A5:H5"/>
    <mergeCell ref="A6:H6"/>
    <mergeCell ref="A7:H7"/>
    <mergeCell ref="A9:A11"/>
    <mergeCell ref="B9:B11"/>
    <mergeCell ref="C9:C11"/>
    <mergeCell ref="D9:D11"/>
    <mergeCell ref="E9:E11"/>
    <mergeCell ref="K9:K11"/>
    <mergeCell ref="F9:F11"/>
    <mergeCell ref="G9:G11"/>
    <mergeCell ref="A1:H1"/>
    <mergeCell ref="A2:H2"/>
    <mergeCell ref="A3:H3"/>
    <mergeCell ref="A4:H4"/>
    <mergeCell ref="H9:H11"/>
    <mergeCell ref="I9:I11"/>
    <mergeCell ref="J9:J11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1"/>
  <sheetViews>
    <sheetView zoomScale="75" zoomScaleNormal="75" zoomScalePageLayoutView="0" workbookViewId="0" topLeftCell="A205">
      <selection activeCell="G100" sqref="G10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8" width="14.375" style="100" customWidth="1"/>
    <col min="9" max="9" width="19.875" style="97" customWidth="1"/>
    <col min="10" max="16384" width="8.875" style="97" customWidth="1"/>
  </cols>
  <sheetData>
    <row r="1" spans="1:8" ht="18.75">
      <c r="A1" s="379" t="s">
        <v>58</v>
      </c>
      <c r="B1" s="379"/>
      <c r="C1" s="379"/>
      <c r="D1" s="379"/>
      <c r="E1" s="379"/>
      <c r="F1" s="379"/>
      <c r="G1" s="379"/>
      <c r="H1" s="379"/>
    </row>
    <row r="2" spans="1:8" ht="18">
      <c r="A2" s="149"/>
      <c r="B2" s="149"/>
      <c r="C2" s="149"/>
      <c r="D2" s="364" t="s">
        <v>601</v>
      </c>
      <c r="E2" s="364"/>
      <c r="F2" s="364"/>
      <c r="G2" s="364"/>
      <c r="H2" s="364"/>
    </row>
    <row r="3" spans="1:8" ht="33.75" customHeight="1">
      <c r="A3" s="373"/>
      <c r="B3" s="373"/>
      <c r="C3" s="373"/>
      <c r="D3" s="373"/>
      <c r="E3" s="373"/>
      <c r="F3" s="373"/>
      <c r="G3" s="373"/>
      <c r="H3" s="373"/>
    </row>
    <row r="4" spans="1:8" ht="18.75">
      <c r="A4" s="373"/>
      <c r="B4" s="373"/>
      <c r="C4" s="373"/>
      <c r="D4" s="373"/>
      <c r="E4" s="373"/>
      <c r="F4" s="373"/>
      <c r="G4" s="373"/>
      <c r="H4" s="373"/>
    </row>
    <row r="5" spans="1:8" ht="18.75">
      <c r="A5" s="373"/>
      <c r="B5" s="373"/>
      <c r="C5" s="373"/>
      <c r="D5" s="373"/>
      <c r="E5" s="373"/>
      <c r="F5" s="373"/>
      <c r="G5" s="373"/>
      <c r="H5" s="373"/>
    </row>
    <row r="6" spans="1:8" s="7" customFormat="1" ht="18.75">
      <c r="A6" s="374" t="s">
        <v>391</v>
      </c>
      <c r="B6" s="374"/>
      <c r="C6" s="374"/>
      <c r="D6" s="374"/>
      <c r="E6" s="374"/>
      <c r="F6" s="374"/>
      <c r="G6" s="374"/>
      <c r="H6" s="374"/>
    </row>
    <row r="7" spans="1:8" s="7" customFormat="1" ht="18.75">
      <c r="A7" s="374" t="s">
        <v>563</v>
      </c>
      <c r="B7" s="374"/>
      <c r="C7" s="374"/>
      <c r="D7" s="374"/>
      <c r="E7" s="374"/>
      <c r="F7" s="374"/>
      <c r="G7" s="374"/>
      <c r="H7" s="374"/>
    </row>
    <row r="8" spans="1:8" s="7" customFormat="1" ht="19.5" thickBot="1">
      <c r="A8" s="106"/>
      <c r="C8" s="107"/>
      <c r="D8" s="108"/>
      <c r="F8" s="107"/>
      <c r="G8" s="107"/>
      <c r="H8" s="64"/>
    </row>
    <row r="9" spans="1:8" s="7" customFormat="1" ht="19.5" customHeight="1" thickBot="1">
      <c r="A9" s="375" t="s">
        <v>60</v>
      </c>
      <c r="B9" s="302" t="s">
        <v>61</v>
      </c>
      <c r="C9" s="378" t="s">
        <v>62</v>
      </c>
      <c r="D9" s="378" t="s">
        <v>63</v>
      </c>
      <c r="E9" s="370" t="s">
        <v>64</v>
      </c>
      <c r="F9" s="370" t="s">
        <v>65</v>
      </c>
      <c r="G9" s="302" t="s">
        <v>66</v>
      </c>
      <c r="H9" s="359" t="s">
        <v>67</v>
      </c>
    </row>
    <row r="10" spans="1:8" s="7" customFormat="1" ht="18.75" thickBot="1">
      <c r="A10" s="376"/>
      <c r="B10" s="371"/>
      <c r="C10" s="378"/>
      <c r="D10" s="378"/>
      <c r="E10" s="370"/>
      <c r="F10" s="370"/>
      <c r="G10" s="371"/>
      <c r="H10" s="360"/>
    </row>
    <row r="11" spans="1:8" s="7" customFormat="1" ht="30" customHeight="1" thickBot="1">
      <c r="A11" s="377"/>
      <c r="B11" s="303"/>
      <c r="C11" s="378"/>
      <c r="D11" s="378"/>
      <c r="E11" s="370"/>
      <c r="F11" s="370"/>
      <c r="G11" s="303"/>
      <c r="H11" s="361"/>
    </row>
    <row r="12" spans="1:8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</row>
    <row r="13" spans="1:8" s="115" customFormat="1" ht="19.5" thickBot="1">
      <c r="A13" s="110" t="s">
        <v>7</v>
      </c>
      <c r="B13" s="111" t="s">
        <v>68</v>
      </c>
      <c r="C13" s="112"/>
      <c r="D13" s="110" t="s">
        <v>69</v>
      </c>
      <c r="E13" s="113"/>
      <c r="F13" s="113"/>
      <c r="G13" s="112"/>
      <c r="H13" s="60">
        <f>H14+H40+H73+H77+H69</f>
        <v>6207.500000000001</v>
      </c>
    </row>
    <row r="14" spans="1:8" s="7" customFormat="1" ht="32.25" thickBot="1">
      <c r="A14" s="109" t="s">
        <v>9</v>
      </c>
      <c r="B14" s="116" t="s">
        <v>70</v>
      </c>
      <c r="C14" s="28">
        <v>933</v>
      </c>
      <c r="D14" s="109"/>
      <c r="E14" s="28"/>
      <c r="F14" s="28"/>
      <c r="G14" s="29"/>
      <c r="H14" s="60">
        <f>H15+H21</f>
        <v>1923.6</v>
      </c>
    </row>
    <row r="15" spans="1:8" s="7" customFormat="1" ht="57" thickBot="1">
      <c r="A15" s="109" t="s">
        <v>11</v>
      </c>
      <c r="B15" s="30" t="s">
        <v>71</v>
      </c>
      <c r="C15" s="29">
        <v>933</v>
      </c>
      <c r="D15" s="109" t="s">
        <v>72</v>
      </c>
      <c r="E15" s="28"/>
      <c r="F15" s="28"/>
      <c r="G15" s="29"/>
      <c r="H15" s="60">
        <f>H16</f>
        <v>1042.1</v>
      </c>
    </row>
    <row r="16" spans="1:8" s="7" customFormat="1" ht="38.25" thickBot="1">
      <c r="A16" s="117" t="s">
        <v>73</v>
      </c>
      <c r="B16" s="31" t="s">
        <v>393</v>
      </c>
      <c r="C16" s="29">
        <v>933</v>
      </c>
      <c r="D16" s="117" t="s">
        <v>72</v>
      </c>
      <c r="E16" s="29" t="s">
        <v>74</v>
      </c>
      <c r="F16" s="29"/>
      <c r="G16" s="29"/>
      <c r="H16" s="61">
        <f>H17</f>
        <v>1042.1</v>
      </c>
    </row>
    <row r="17" spans="1:8" s="7" customFormat="1" ht="38.25" thickBot="1">
      <c r="A17" s="117" t="s">
        <v>75</v>
      </c>
      <c r="B17" s="31" t="s">
        <v>395</v>
      </c>
      <c r="C17" s="29">
        <v>933</v>
      </c>
      <c r="D17" s="117" t="s">
        <v>72</v>
      </c>
      <c r="E17" s="29" t="s">
        <v>74</v>
      </c>
      <c r="F17" s="117" t="s">
        <v>512</v>
      </c>
      <c r="G17" s="29"/>
      <c r="H17" s="61">
        <f>H18</f>
        <v>1042.1</v>
      </c>
    </row>
    <row r="18" spans="1:8" s="7" customFormat="1" ht="19.5" thickBot="1">
      <c r="A18" s="117" t="s">
        <v>76</v>
      </c>
      <c r="B18" s="31" t="s">
        <v>77</v>
      </c>
      <c r="C18" s="29">
        <v>933</v>
      </c>
      <c r="D18" s="117" t="s">
        <v>72</v>
      </c>
      <c r="E18" s="29" t="s">
        <v>74</v>
      </c>
      <c r="F18" s="117" t="s">
        <v>512</v>
      </c>
      <c r="G18" s="29">
        <v>210</v>
      </c>
      <c r="H18" s="61">
        <f>H19+H20</f>
        <v>1042.1</v>
      </c>
    </row>
    <row r="19" spans="1:8" s="7" customFormat="1" ht="21" customHeight="1" thickBot="1">
      <c r="A19" s="117" t="s">
        <v>78</v>
      </c>
      <c r="B19" s="31" t="s">
        <v>79</v>
      </c>
      <c r="C19" s="29">
        <v>933</v>
      </c>
      <c r="D19" s="117" t="s">
        <v>72</v>
      </c>
      <c r="E19" s="29" t="s">
        <v>74</v>
      </c>
      <c r="F19" s="117" t="s">
        <v>512</v>
      </c>
      <c r="G19" s="29">
        <v>211</v>
      </c>
      <c r="H19" s="61">
        <v>800.4</v>
      </c>
    </row>
    <row r="20" spans="1:8" s="7" customFormat="1" ht="18" customHeight="1" thickBot="1">
      <c r="A20" s="117" t="s">
        <v>80</v>
      </c>
      <c r="B20" s="31" t="s">
        <v>81</v>
      </c>
      <c r="C20" s="29">
        <v>933</v>
      </c>
      <c r="D20" s="117" t="s">
        <v>72</v>
      </c>
      <c r="E20" s="29" t="s">
        <v>74</v>
      </c>
      <c r="F20" s="117" t="s">
        <v>512</v>
      </c>
      <c r="G20" s="29">
        <v>213</v>
      </c>
      <c r="H20" s="61">
        <v>241.7</v>
      </c>
    </row>
    <row r="21" spans="1:8" s="7" customFormat="1" ht="58.5" customHeight="1" thickBot="1">
      <c r="A21" s="109" t="s">
        <v>13</v>
      </c>
      <c r="B21" s="30" t="s">
        <v>82</v>
      </c>
      <c r="C21" s="29">
        <v>933</v>
      </c>
      <c r="D21" s="109" t="s">
        <v>83</v>
      </c>
      <c r="E21" s="28"/>
      <c r="F21" s="117"/>
      <c r="G21" s="29"/>
      <c r="H21" s="60">
        <f>H26+H22</f>
        <v>881.5000000000001</v>
      </c>
    </row>
    <row r="22" spans="1:8" s="118" customFormat="1" ht="38.25" customHeight="1" thickBot="1">
      <c r="A22" s="109" t="s">
        <v>84</v>
      </c>
      <c r="B22" s="80" t="s">
        <v>531</v>
      </c>
      <c r="C22" s="28">
        <v>933</v>
      </c>
      <c r="D22" s="109" t="s">
        <v>83</v>
      </c>
      <c r="E22" s="28" t="s">
        <v>409</v>
      </c>
      <c r="F22" s="109"/>
      <c r="G22" s="29"/>
      <c r="H22" s="60">
        <f>H23</f>
        <v>124.2</v>
      </c>
    </row>
    <row r="23" spans="1:8" s="7" customFormat="1" ht="57" thickBot="1">
      <c r="A23" s="117" t="s">
        <v>86</v>
      </c>
      <c r="B23" s="80" t="s">
        <v>532</v>
      </c>
      <c r="C23" s="29">
        <v>933</v>
      </c>
      <c r="D23" s="117" t="s">
        <v>83</v>
      </c>
      <c r="E23" s="29" t="s">
        <v>85</v>
      </c>
      <c r="F23" s="117" t="s">
        <v>511</v>
      </c>
      <c r="G23" s="29"/>
      <c r="H23" s="61">
        <f>H24</f>
        <v>124.2</v>
      </c>
    </row>
    <row r="24" spans="1:8" s="7" customFormat="1" ht="19.5" thickBot="1">
      <c r="A24" s="117" t="s">
        <v>87</v>
      </c>
      <c r="B24" s="31" t="s">
        <v>77</v>
      </c>
      <c r="C24" s="29">
        <v>933</v>
      </c>
      <c r="D24" s="117" t="s">
        <v>83</v>
      </c>
      <c r="E24" s="29" t="s">
        <v>85</v>
      </c>
      <c r="F24" s="117" t="s">
        <v>511</v>
      </c>
      <c r="G24" s="29">
        <v>210</v>
      </c>
      <c r="H24" s="61">
        <f>H25</f>
        <v>124.2</v>
      </c>
    </row>
    <row r="25" spans="1:8" s="7" customFormat="1" ht="23.25" customHeight="1" thickBot="1">
      <c r="A25" s="117" t="s">
        <v>88</v>
      </c>
      <c r="B25" s="31" t="s">
        <v>89</v>
      </c>
      <c r="C25" s="29">
        <v>933</v>
      </c>
      <c r="D25" s="117" t="s">
        <v>83</v>
      </c>
      <c r="E25" s="29" t="s">
        <v>85</v>
      </c>
      <c r="F25" s="117" t="s">
        <v>511</v>
      </c>
      <c r="G25" s="29">
        <v>212</v>
      </c>
      <c r="H25" s="61">
        <v>124.2</v>
      </c>
    </row>
    <row r="26" spans="1:8" s="121" customFormat="1" ht="40.5" customHeight="1" thickBot="1">
      <c r="A26" s="109" t="s">
        <v>90</v>
      </c>
      <c r="B26" s="32" t="s">
        <v>91</v>
      </c>
      <c r="C26" s="28">
        <v>933</v>
      </c>
      <c r="D26" s="109" t="s">
        <v>83</v>
      </c>
      <c r="E26" s="28" t="s">
        <v>92</v>
      </c>
      <c r="F26" s="119"/>
      <c r="G26" s="120"/>
      <c r="H26" s="60">
        <f>H27+H31</f>
        <v>757.3000000000001</v>
      </c>
    </row>
    <row r="27" spans="1:8" s="7" customFormat="1" ht="38.25" thickBot="1">
      <c r="A27" s="109" t="s">
        <v>93</v>
      </c>
      <c r="B27" s="31" t="s">
        <v>395</v>
      </c>
      <c r="C27" s="29">
        <v>933</v>
      </c>
      <c r="D27" s="117" t="s">
        <v>83</v>
      </c>
      <c r="E27" s="29" t="s">
        <v>92</v>
      </c>
      <c r="F27" s="117" t="s">
        <v>512</v>
      </c>
      <c r="G27" s="29"/>
      <c r="H27" s="61">
        <f>H28</f>
        <v>694.7</v>
      </c>
    </row>
    <row r="28" spans="1:8" s="121" customFormat="1" ht="24" customHeight="1" thickBot="1">
      <c r="A28" s="119" t="s">
        <v>94</v>
      </c>
      <c r="B28" s="122" t="s">
        <v>77</v>
      </c>
      <c r="C28" s="123">
        <v>933</v>
      </c>
      <c r="D28" s="119" t="s">
        <v>83</v>
      </c>
      <c r="E28" s="123" t="s">
        <v>92</v>
      </c>
      <c r="F28" s="117" t="s">
        <v>512</v>
      </c>
      <c r="G28" s="123">
        <v>210</v>
      </c>
      <c r="H28" s="58">
        <f>H29+H30</f>
        <v>694.7</v>
      </c>
    </row>
    <row r="29" spans="1:8" s="7" customFormat="1" ht="21.75" customHeight="1" thickBot="1">
      <c r="A29" s="117" t="s">
        <v>95</v>
      </c>
      <c r="B29" s="31" t="s">
        <v>79</v>
      </c>
      <c r="C29" s="29">
        <v>933</v>
      </c>
      <c r="D29" s="117" t="s">
        <v>83</v>
      </c>
      <c r="E29" s="29" t="s">
        <v>92</v>
      </c>
      <c r="F29" s="117" t="s">
        <v>512</v>
      </c>
      <c r="G29" s="29">
        <v>211</v>
      </c>
      <c r="H29" s="61">
        <v>533.6</v>
      </c>
    </row>
    <row r="30" spans="1:8" s="7" customFormat="1" ht="23.25" customHeight="1" thickBot="1">
      <c r="A30" s="117" t="s">
        <v>96</v>
      </c>
      <c r="B30" s="31" t="s">
        <v>81</v>
      </c>
      <c r="C30" s="29">
        <v>933</v>
      </c>
      <c r="D30" s="117" t="s">
        <v>83</v>
      </c>
      <c r="E30" s="29" t="s">
        <v>92</v>
      </c>
      <c r="F30" s="117" t="s">
        <v>512</v>
      </c>
      <c r="G30" s="29">
        <v>213</v>
      </c>
      <c r="H30" s="61">
        <v>161.1</v>
      </c>
    </row>
    <row r="31" spans="1:8" s="121" customFormat="1" ht="38.25" customHeight="1" thickBot="1">
      <c r="A31" s="119" t="s">
        <v>411</v>
      </c>
      <c r="B31" s="80" t="s">
        <v>522</v>
      </c>
      <c r="C31" s="123">
        <v>933</v>
      </c>
      <c r="D31" s="119" t="s">
        <v>83</v>
      </c>
      <c r="E31" s="123" t="s">
        <v>92</v>
      </c>
      <c r="F31" s="119" t="s">
        <v>513</v>
      </c>
      <c r="G31" s="123"/>
      <c r="H31" s="58">
        <f>H32+H37</f>
        <v>62.6</v>
      </c>
    </row>
    <row r="32" spans="1:8" s="121" customFormat="1" ht="19.5" customHeight="1" thickBot="1">
      <c r="A32" s="119" t="s">
        <v>473</v>
      </c>
      <c r="B32" s="122" t="s">
        <v>97</v>
      </c>
      <c r="C32" s="123">
        <v>933</v>
      </c>
      <c r="D32" s="119" t="s">
        <v>83</v>
      </c>
      <c r="E32" s="123" t="s">
        <v>92</v>
      </c>
      <c r="F32" s="119" t="s">
        <v>513</v>
      </c>
      <c r="G32" s="123">
        <v>220</v>
      </c>
      <c r="H32" s="58">
        <f>H33+H35+H36+H34</f>
        <v>42.6</v>
      </c>
    </row>
    <row r="33" spans="1:8" s="7" customFormat="1" ht="24.75" customHeight="1" thickBot="1">
      <c r="A33" s="117" t="s">
        <v>474</v>
      </c>
      <c r="B33" s="31" t="s">
        <v>98</v>
      </c>
      <c r="C33" s="29">
        <v>933</v>
      </c>
      <c r="D33" s="117" t="s">
        <v>83</v>
      </c>
      <c r="E33" s="29" t="s">
        <v>92</v>
      </c>
      <c r="F33" s="119" t="s">
        <v>513</v>
      </c>
      <c r="G33" s="29">
        <v>221</v>
      </c>
      <c r="H33" s="61">
        <v>18.4</v>
      </c>
    </row>
    <row r="34" spans="1:8" s="7" customFormat="1" ht="24.75" customHeight="1" thickBot="1">
      <c r="A34" s="117" t="s">
        <v>475</v>
      </c>
      <c r="B34" s="31" t="s">
        <v>113</v>
      </c>
      <c r="C34" s="29">
        <v>933</v>
      </c>
      <c r="D34" s="117" t="s">
        <v>83</v>
      </c>
      <c r="E34" s="29" t="s">
        <v>92</v>
      </c>
      <c r="F34" s="119" t="s">
        <v>513</v>
      </c>
      <c r="G34" s="29">
        <v>223</v>
      </c>
      <c r="H34" s="61">
        <v>16.6</v>
      </c>
    </row>
    <row r="35" spans="1:8" s="7" customFormat="1" ht="20.25" thickBot="1">
      <c r="A35" s="117" t="s">
        <v>476</v>
      </c>
      <c r="B35" s="31" t="s">
        <v>99</v>
      </c>
      <c r="C35" s="29">
        <v>933</v>
      </c>
      <c r="D35" s="117" t="s">
        <v>83</v>
      </c>
      <c r="E35" s="29" t="s">
        <v>92</v>
      </c>
      <c r="F35" s="119" t="s">
        <v>513</v>
      </c>
      <c r="G35" s="29">
        <v>225</v>
      </c>
      <c r="H35" s="61">
        <v>1</v>
      </c>
    </row>
    <row r="36" spans="1:8" s="7" customFormat="1" ht="18" customHeight="1" thickBot="1">
      <c r="A36" s="117" t="s">
        <v>559</v>
      </c>
      <c r="B36" s="31" t="s">
        <v>100</v>
      </c>
      <c r="C36" s="29">
        <v>933</v>
      </c>
      <c r="D36" s="117" t="s">
        <v>83</v>
      </c>
      <c r="E36" s="29" t="s">
        <v>92</v>
      </c>
      <c r="F36" s="119" t="s">
        <v>513</v>
      </c>
      <c r="G36" s="29">
        <v>226</v>
      </c>
      <c r="H36" s="61">
        <v>6.6</v>
      </c>
    </row>
    <row r="37" spans="1:8" s="7" customFormat="1" ht="20.25" customHeight="1" thickBot="1">
      <c r="A37" s="117" t="s">
        <v>477</v>
      </c>
      <c r="B37" s="122" t="s">
        <v>102</v>
      </c>
      <c r="C37" s="123">
        <v>933</v>
      </c>
      <c r="D37" s="119" t="s">
        <v>83</v>
      </c>
      <c r="E37" s="123" t="s">
        <v>92</v>
      </c>
      <c r="F37" s="119" t="s">
        <v>513</v>
      </c>
      <c r="G37" s="123">
        <v>300</v>
      </c>
      <c r="H37" s="61">
        <f>H38+H39</f>
        <v>20</v>
      </c>
    </row>
    <row r="38" spans="1:8" s="7" customFormat="1" ht="25.5" customHeight="1" thickBot="1">
      <c r="A38" s="117" t="s">
        <v>478</v>
      </c>
      <c r="B38" s="31" t="s">
        <v>103</v>
      </c>
      <c r="C38" s="29">
        <v>933</v>
      </c>
      <c r="D38" s="117" t="s">
        <v>83</v>
      </c>
      <c r="E38" s="29" t="s">
        <v>92</v>
      </c>
      <c r="F38" s="119" t="s">
        <v>513</v>
      </c>
      <c r="G38" s="29">
        <v>310</v>
      </c>
      <c r="H38" s="61">
        <v>10</v>
      </c>
    </row>
    <row r="39" spans="1:8" s="7" customFormat="1" ht="20.25" customHeight="1" thickBot="1">
      <c r="A39" s="117" t="s">
        <v>479</v>
      </c>
      <c r="B39" s="31" t="s">
        <v>104</v>
      </c>
      <c r="C39" s="29">
        <v>933</v>
      </c>
      <c r="D39" s="117" t="s">
        <v>83</v>
      </c>
      <c r="E39" s="29" t="s">
        <v>92</v>
      </c>
      <c r="F39" s="119" t="s">
        <v>513</v>
      </c>
      <c r="G39" s="29">
        <v>340</v>
      </c>
      <c r="H39" s="61">
        <v>10</v>
      </c>
    </row>
    <row r="40" spans="1:8" s="7" customFormat="1" ht="30.75" customHeight="1" thickBot="1">
      <c r="A40" s="109" t="s">
        <v>15</v>
      </c>
      <c r="B40" s="90" t="s">
        <v>105</v>
      </c>
      <c r="C40" s="28">
        <v>884</v>
      </c>
      <c r="D40" s="117"/>
      <c r="E40" s="29"/>
      <c r="F40" s="117"/>
      <c r="G40" s="29"/>
      <c r="H40" s="60">
        <f>H41+H46+H66</f>
        <v>3775.1000000000004</v>
      </c>
    </row>
    <row r="41" spans="1:8" s="7" customFormat="1" ht="79.5" customHeight="1" thickBot="1">
      <c r="A41" s="109" t="s">
        <v>106</v>
      </c>
      <c r="B41" s="88" t="s">
        <v>341</v>
      </c>
      <c r="C41" s="29">
        <v>884</v>
      </c>
      <c r="D41" s="109" t="s">
        <v>107</v>
      </c>
      <c r="E41" s="28" t="s">
        <v>110</v>
      </c>
      <c r="F41" s="109"/>
      <c r="G41" s="29"/>
      <c r="H41" s="60">
        <f>H42</f>
        <v>1042.1</v>
      </c>
    </row>
    <row r="42" spans="1:8" s="7" customFormat="1" ht="19.5" thickBot="1">
      <c r="A42" s="117" t="s">
        <v>108</v>
      </c>
      <c r="B42" s="88" t="s">
        <v>109</v>
      </c>
      <c r="C42" s="29">
        <v>884</v>
      </c>
      <c r="D42" s="117" t="s">
        <v>107</v>
      </c>
      <c r="E42" s="29" t="s">
        <v>110</v>
      </c>
      <c r="F42" s="117" t="s">
        <v>512</v>
      </c>
      <c r="G42" s="29"/>
      <c r="H42" s="61">
        <f>H43</f>
        <v>1042.1</v>
      </c>
    </row>
    <row r="43" spans="1:8" s="7" customFormat="1" ht="19.5" thickBot="1">
      <c r="A43" s="117" t="s">
        <v>111</v>
      </c>
      <c r="B43" s="80" t="s">
        <v>521</v>
      </c>
      <c r="C43" s="29">
        <v>884</v>
      </c>
      <c r="D43" s="117" t="s">
        <v>107</v>
      </c>
      <c r="E43" s="29" t="s">
        <v>110</v>
      </c>
      <c r="F43" s="117" t="s">
        <v>512</v>
      </c>
      <c r="G43" s="29">
        <v>210</v>
      </c>
      <c r="H43" s="61">
        <f>H44+H45</f>
        <v>1042.1</v>
      </c>
    </row>
    <row r="44" spans="1:8" s="7" customFormat="1" ht="24" customHeight="1" thickBot="1">
      <c r="A44" s="117" t="s">
        <v>480</v>
      </c>
      <c r="B44" s="31" t="s">
        <v>79</v>
      </c>
      <c r="C44" s="29">
        <v>884</v>
      </c>
      <c r="D44" s="117" t="s">
        <v>107</v>
      </c>
      <c r="E44" s="29" t="s">
        <v>110</v>
      </c>
      <c r="F44" s="117" t="s">
        <v>512</v>
      </c>
      <c r="G44" s="29">
        <v>211</v>
      </c>
      <c r="H44" s="61">
        <v>800.4</v>
      </c>
    </row>
    <row r="45" spans="1:8" s="107" customFormat="1" ht="25.5" customHeight="1" thickBot="1">
      <c r="A45" s="117" t="s">
        <v>481</v>
      </c>
      <c r="B45" s="124" t="s">
        <v>81</v>
      </c>
      <c r="C45" s="29">
        <v>884</v>
      </c>
      <c r="D45" s="117" t="s">
        <v>107</v>
      </c>
      <c r="E45" s="29" t="s">
        <v>110</v>
      </c>
      <c r="F45" s="117" t="s">
        <v>512</v>
      </c>
      <c r="G45" s="29">
        <v>213</v>
      </c>
      <c r="H45" s="61">
        <v>241.7</v>
      </c>
    </row>
    <row r="46" spans="1:8" s="107" customFormat="1" ht="22.5" customHeight="1" thickBot="1">
      <c r="A46" s="117" t="s">
        <v>414</v>
      </c>
      <c r="B46" s="30" t="s">
        <v>412</v>
      </c>
      <c r="C46" s="29">
        <v>884</v>
      </c>
      <c r="D46" s="109" t="s">
        <v>107</v>
      </c>
      <c r="E46" s="28" t="s">
        <v>413</v>
      </c>
      <c r="F46" s="117"/>
      <c r="G46" s="29"/>
      <c r="H46" s="60">
        <f>H47+H51+H61</f>
        <v>2727.7000000000003</v>
      </c>
    </row>
    <row r="47" spans="1:8" s="118" customFormat="1" ht="18.75" customHeight="1" thickBot="1">
      <c r="A47" s="109" t="s">
        <v>294</v>
      </c>
      <c r="B47" s="80" t="s">
        <v>521</v>
      </c>
      <c r="C47" s="28">
        <v>884</v>
      </c>
      <c r="D47" s="109" t="s">
        <v>107</v>
      </c>
      <c r="E47" s="28" t="s">
        <v>413</v>
      </c>
      <c r="F47" s="109" t="s">
        <v>512</v>
      </c>
      <c r="G47" s="28"/>
      <c r="H47" s="60">
        <f>H48</f>
        <v>2171</v>
      </c>
    </row>
    <row r="48" spans="1:8" s="127" customFormat="1" ht="26.25" customHeight="1" thickBot="1">
      <c r="A48" s="125" t="s">
        <v>482</v>
      </c>
      <c r="B48" s="126" t="s">
        <v>77</v>
      </c>
      <c r="C48" s="120">
        <v>884</v>
      </c>
      <c r="D48" s="125" t="s">
        <v>107</v>
      </c>
      <c r="E48" s="28" t="s">
        <v>413</v>
      </c>
      <c r="F48" s="109" t="s">
        <v>512</v>
      </c>
      <c r="G48" s="120">
        <v>210</v>
      </c>
      <c r="H48" s="76">
        <f>H49+H50</f>
        <v>2171</v>
      </c>
    </row>
    <row r="49" spans="1:8" s="7" customFormat="1" ht="19.5" customHeight="1" thickBot="1">
      <c r="A49" s="117" t="s">
        <v>483</v>
      </c>
      <c r="B49" s="31" t="s">
        <v>79</v>
      </c>
      <c r="C49" s="29">
        <v>884</v>
      </c>
      <c r="D49" s="117" t="s">
        <v>107</v>
      </c>
      <c r="E49" s="28" t="s">
        <v>413</v>
      </c>
      <c r="F49" s="109" t="s">
        <v>512</v>
      </c>
      <c r="G49" s="29">
        <v>211</v>
      </c>
      <c r="H49" s="61">
        <v>1667.5</v>
      </c>
    </row>
    <row r="50" spans="1:8" s="107" customFormat="1" ht="24.75" customHeight="1" thickBot="1">
      <c r="A50" s="117" t="s">
        <v>484</v>
      </c>
      <c r="B50" s="124" t="s">
        <v>81</v>
      </c>
      <c r="C50" s="29">
        <v>884</v>
      </c>
      <c r="D50" s="117" t="s">
        <v>107</v>
      </c>
      <c r="E50" s="28" t="s">
        <v>413</v>
      </c>
      <c r="F50" s="109" t="s">
        <v>512</v>
      </c>
      <c r="G50" s="29">
        <v>213</v>
      </c>
      <c r="H50" s="61">
        <v>503.5</v>
      </c>
    </row>
    <row r="51" spans="1:8" s="128" customFormat="1" ht="42.75" customHeight="1" thickBot="1">
      <c r="A51" s="125" t="s">
        <v>500</v>
      </c>
      <c r="B51" s="80" t="s">
        <v>522</v>
      </c>
      <c r="C51" s="120">
        <v>884</v>
      </c>
      <c r="D51" s="125" t="s">
        <v>107</v>
      </c>
      <c r="E51" s="28" t="s">
        <v>413</v>
      </c>
      <c r="F51" s="125" t="s">
        <v>513</v>
      </c>
      <c r="G51" s="120"/>
      <c r="H51" s="76">
        <f>H52+H58</f>
        <v>512.9</v>
      </c>
    </row>
    <row r="52" spans="1:8" s="127" customFormat="1" ht="21" customHeight="1" thickBot="1">
      <c r="A52" s="125" t="s">
        <v>541</v>
      </c>
      <c r="B52" s="126" t="s">
        <v>97</v>
      </c>
      <c r="C52" s="120">
        <v>884</v>
      </c>
      <c r="D52" s="125" t="s">
        <v>107</v>
      </c>
      <c r="E52" s="28" t="s">
        <v>413</v>
      </c>
      <c r="F52" s="125" t="s">
        <v>513</v>
      </c>
      <c r="G52" s="120">
        <v>220</v>
      </c>
      <c r="H52" s="76">
        <f>SUM(H53:H57)</f>
        <v>397.2</v>
      </c>
    </row>
    <row r="53" spans="1:8" s="7" customFormat="1" ht="24" customHeight="1" thickBot="1">
      <c r="A53" s="125" t="s">
        <v>554</v>
      </c>
      <c r="B53" s="31" t="s">
        <v>98</v>
      </c>
      <c r="C53" s="29">
        <v>884</v>
      </c>
      <c r="D53" s="117" t="s">
        <v>107</v>
      </c>
      <c r="E53" s="28" t="s">
        <v>413</v>
      </c>
      <c r="F53" s="125" t="s">
        <v>513</v>
      </c>
      <c r="G53" s="29">
        <v>221</v>
      </c>
      <c r="H53" s="61">
        <v>29.6</v>
      </c>
    </row>
    <row r="54" spans="1:8" s="7" customFormat="1" ht="24" customHeight="1" thickBot="1">
      <c r="A54" s="125" t="s">
        <v>555</v>
      </c>
      <c r="B54" s="31" t="s">
        <v>113</v>
      </c>
      <c r="C54" s="29">
        <v>884</v>
      </c>
      <c r="D54" s="117" t="s">
        <v>107</v>
      </c>
      <c r="E54" s="28" t="s">
        <v>413</v>
      </c>
      <c r="F54" s="125" t="s">
        <v>513</v>
      </c>
      <c r="G54" s="29">
        <v>223</v>
      </c>
      <c r="H54" s="61">
        <v>53.5</v>
      </c>
    </row>
    <row r="55" spans="1:8" s="7" customFormat="1" ht="22.5" customHeight="1" thickBot="1">
      <c r="A55" s="125" t="s">
        <v>556</v>
      </c>
      <c r="B55" s="31" t="s">
        <v>114</v>
      </c>
      <c r="C55" s="29">
        <v>884</v>
      </c>
      <c r="D55" s="117" t="s">
        <v>107</v>
      </c>
      <c r="E55" s="28" t="s">
        <v>413</v>
      </c>
      <c r="F55" s="125" t="s">
        <v>513</v>
      </c>
      <c r="G55" s="29">
        <v>224</v>
      </c>
      <c r="H55" s="61">
        <v>2.5</v>
      </c>
    </row>
    <row r="56" spans="1:8" s="7" customFormat="1" ht="23.25" customHeight="1" thickBot="1">
      <c r="A56" s="125" t="s">
        <v>557</v>
      </c>
      <c r="B56" s="31" t="s">
        <v>99</v>
      </c>
      <c r="C56" s="29">
        <v>884</v>
      </c>
      <c r="D56" s="117" t="s">
        <v>107</v>
      </c>
      <c r="E56" s="28" t="s">
        <v>413</v>
      </c>
      <c r="F56" s="125" t="s">
        <v>513</v>
      </c>
      <c r="G56" s="29">
        <v>225</v>
      </c>
      <c r="H56" s="61">
        <v>62.6</v>
      </c>
    </row>
    <row r="57" spans="1:8" s="7" customFormat="1" ht="22.5" customHeight="1" thickBot="1">
      <c r="A57" s="125" t="s">
        <v>558</v>
      </c>
      <c r="B57" s="31" t="s">
        <v>100</v>
      </c>
      <c r="C57" s="29">
        <v>884</v>
      </c>
      <c r="D57" s="117" t="s">
        <v>107</v>
      </c>
      <c r="E57" s="28" t="s">
        <v>413</v>
      </c>
      <c r="F57" s="125" t="s">
        <v>513</v>
      </c>
      <c r="G57" s="29">
        <v>226</v>
      </c>
      <c r="H57" s="61">
        <v>249</v>
      </c>
    </row>
    <row r="58" spans="1:8" s="127" customFormat="1" ht="22.5" customHeight="1" thickBot="1">
      <c r="A58" s="125" t="s">
        <v>542</v>
      </c>
      <c r="B58" s="126" t="s">
        <v>102</v>
      </c>
      <c r="C58" s="120">
        <v>884</v>
      </c>
      <c r="D58" s="125" t="s">
        <v>107</v>
      </c>
      <c r="E58" s="28" t="s">
        <v>413</v>
      </c>
      <c r="F58" s="125" t="s">
        <v>513</v>
      </c>
      <c r="G58" s="120">
        <v>300</v>
      </c>
      <c r="H58" s="76">
        <f>H59+H60</f>
        <v>115.7</v>
      </c>
    </row>
    <row r="59" spans="1:8" s="7" customFormat="1" ht="22.5" customHeight="1" thickBot="1">
      <c r="A59" s="125" t="s">
        <v>560</v>
      </c>
      <c r="B59" s="31" t="s">
        <v>103</v>
      </c>
      <c r="C59" s="29">
        <v>884</v>
      </c>
      <c r="D59" s="117" t="s">
        <v>107</v>
      </c>
      <c r="E59" s="28" t="s">
        <v>413</v>
      </c>
      <c r="F59" s="125" t="s">
        <v>513</v>
      </c>
      <c r="G59" s="29">
        <v>310</v>
      </c>
      <c r="H59" s="61">
        <v>0</v>
      </c>
    </row>
    <row r="60" spans="1:8" s="7" customFormat="1" ht="22.5" customHeight="1" thickBot="1">
      <c r="A60" s="125" t="s">
        <v>561</v>
      </c>
      <c r="B60" s="31" t="s">
        <v>104</v>
      </c>
      <c r="C60" s="29">
        <v>884</v>
      </c>
      <c r="D60" s="117" t="s">
        <v>107</v>
      </c>
      <c r="E60" s="28" t="s">
        <v>413</v>
      </c>
      <c r="F60" s="125" t="s">
        <v>513</v>
      </c>
      <c r="G60" s="29">
        <v>340</v>
      </c>
      <c r="H60" s="61">
        <v>115.7</v>
      </c>
    </row>
    <row r="61" spans="1:8" s="127" customFormat="1" ht="22.5" customHeight="1" thickBot="1">
      <c r="A61" s="125" t="s">
        <v>501</v>
      </c>
      <c r="B61" s="126" t="s">
        <v>397</v>
      </c>
      <c r="C61" s="120">
        <v>884</v>
      </c>
      <c r="D61" s="125" t="s">
        <v>107</v>
      </c>
      <c r="E61" s="28" t="s">
        <v>413</v>
      </c>
      <c r="F61" s="125" t="s">
        <v>398</v>
      </c>
      <c r="G61" s="120"/>
      <c r="H61" s="76">
        <f>H62+H64</f>
        <v>43.8</v>
      </c>
    </row>
    <row r="62" spans="1:8" s="7" customFormat="1" ht="37.5" customHeight="1" thickBot="1">
      <c r="A62" s="117" t="s">
        <v>516</v>
      </c>
      <c r="B62" s="80" t="s">
        <v>518</v>
      </c>
      <c r="C62" s="29">
        <v>884</v>
      </c>
      <c r="D62" s="117" t="s">
        <v>107</v>
      </c>
      <c r="E62" s="28" t="s">
        <v>413</v>
      </c>
      <c r="F62" s="117" t="s">
        <v>514</v>
      </c>
      <c r="G62" s="29"/>
      <c r="H62" s="61">
        <f>H63</f>
        <v>40</v>
      </c>
    </row>
    <row r="63" spans="1:8" s="7" customFormat="1" ht="24" customHeight="1" thickBot="1">
      <c r="A63" s="117" t="s">
        <v>539</v>
      </c>
      <c r="B63" s="80" t="s">
        <v>101</v>
      </c>
      <c r="C63" s="29">
        <v>884</v>
      </c>
      <c r="D63" s="117" t="s">
        <v>107</v>
      </c>
      <c r="E63" s="28" t="s">
        <v>413</v>
      </c>
      <c r="F63" s="117" t="s">
        <v>514</v>
      </c>
      <c r="G63" s="29">
        <v>290</v>
      </c>
      <c r="H63" s="61">
        <v>40</v>
      </c>
    </row>
    <row r="64" spans="1:8" s="7" customFormat="1" ht="21.75" customHeight="1" thickBot="1">
      <c r="A64" s="117" t="s">
        <v>517</v>
      </c>
      <c r="B64" s="80" t="s">
        <v>519</v>
      </c>
      <c r="C64" s="29">
        <v>884</v>
      </c>
      <c r="D64" s="117" t="s">
        <v>107</v>
      </c>
      <c r="E64" s="28" t="s">
        <v>413</v>
      </c>
      <c r="F64" s="117" t="s">
        <v>515</v>
      </c>
      <c r="G64" s="29"/>
      <c r="H64" s="61">
        <f>H65</f>
        <v>3.8</v>
      </c>
    </row>
    <row r="65" spans="1:8" s="7" customFormat="1" ht="21.75" customHeight="1" thickBot="1">
      <c r="A65" s="117" t="s">
        <v>540</v>
      </c>
      <c r="B65" s="80" t="s">
        <v>101</v>
      </c>
      <c r="C65" s="29">
        <v>884</v>
      </c>
      <c r="D65" s="117" t="s">
        <v>107</v>
      </c>
      <c r="E65" s="28" t="s">
        <v>413</v>
      </c>
      <c r="F65" s="117" t="s">
        <v>515</v>
      </c>
      <c r="G65" s="29">
        <v>290</v>
      </c>
      <c r="H65" s="61">
        <v>3.8</v>
      </c>
    </row>
    <row r="66" spans="1:8" s="102" customFormat="1" ht="92.25" customHeight="1" thickBot="1">
      <c r="A66" s="109" t="s">
        <v>115</v>
      </c>
      <c r="B66" s="32" t="s">
        <v>121</v>
      </c>
      <c r="C66" s="28">
        <v>884</v>
      </c>
      <c r="D66" s="109" t="s">
        <v>107</v>
      </c>
      <c r="E66" s="28" t="s">
        <v>122</v>
      </c>
      <c r="F66" s="109"/>
      <c r="G66" s="29"/>
      <c r="H66" s="60">
        <f>H67</f>
        <v>5.3</v>
      </c>
    </row>
    <row r="67" spans="1:8" ht="61.5" customHeight="1" thickBot="1">
      <c r="A67" s="117" t="s">
        <v>118</v>
      </c>
      <c r="B67" s="31" t="s">
        <v>119</v>
      </c>
      <c r="C67" s="29">
        <v>884</v>
      </c>
      <c r="D67" s="117" t="s">
        <v>107</v>
      </c>
      <c r="E67" s="29" t="s">
        <v>122</v>
      </c>
      <c r="F67" s="117" t="s">
        <v>513</v>
      </c>
      <c r="G67" s="29"/>
      <c r="H67" s="61">
        <f>H68</f>
        <v>5.3</v>
      </c>
    </row>
    <row r="68" spans="1:8" ht="18.75" customHeight="1" thickBot="1">
      <c r="A68" s="117" t="s">
        <v>392</v>
      </c>
      <c r="B68" s="31" t="s">
        <v>104</v>
      </c>
      <c r="C68" s="29">
        <v>884</v>
      </c>
      <c r="D68" s="117" t="s">
        <v>107</v>
      </c>
      <c r="E68" s="29" t="s">
        <v>122</v>
      </c>
      <c r="F68" s="117" t="s">
        <v>513</v>
      </c>
      <c r="G68" s="29">
        <v>340</v>
      </c>
      <c r="H68" s="61">
        <v>5.3</v>
      </c>
    </row>
    <row r="69" spans="1:8" ht="49.5" customHeight="1" thickBot="1">
      <c r="A69" s="74" t="s">
        <v>548</v>
      </c>
      <c r="B69" s="129" t="s">
        <v>543</v>
      </c>
      <c r="C69" s="29">
        <v>952</v>
      </c>
      <c r="D69" s="75"/>
      <c r="E69" s="75"/>
      <c r="F69" s="75"/>
      <c r="G69" s="61"/>
      <c r="H69" s="61">
        <f>H70</f>
        <v>415.8</v>
      </c>
    </row>
    <row r="70" spans="1:8" ht="38.25" customHeight="1" thickBot="1">
      <c r="A70" s="75" t="s">
        <v>550</v>
      </c>
      <c r="B70" s="32" t="s">
        <v>544</v>
      </c>
      <c r="C70" s="29">
        <v>952</v>
      </c>
      <c r="D70" s="75" t="s">
        <v>547</v>
      </c>
      <c r="E70" s="75"/>
      <c r="F70" s="75"/>
      <c r="G70" s="61"/>
      <c r="H70" s="61">
        <f>H71</f>
        <v>415.8</v>
      </c>
    </row>
    <row r="71" spans="1:8" ht="37.5" customHeight="1" thickBot="1">
      <c r="A71" s="75" t="s">
        <v>124</v>
      </c>
      <c r="B71" s="31" t="s">
        <v>545</v>
      </c>
      <c r="C71" s="29">
        <v>952</v>
      </c>
      <c r="D71" s="75" t="s">
        <v>547</v>
      </c>
      <c r="E71" s="29" t="s">
        <v>546</v>
      </c>
      <c r="F71" s="75"/>
      <c r="G71" s="61"/>
      <c r="H71" s="61">
        <f>H72</f>
        <v>415.8</v>
      </c>
    </row>
    <row r="72" spans="1:8" ht="21" customHeight="1" thickBot="1">
      <c r="A72" s="75" t="s">
        <v>126</v>
      </c>
      <c r="B72" s="31" t="s">
        <v>101</v>
      </c>
      <c r="C72" s="29">
        <v>952</v>
      </c>
      <c r="D72" s="75" t="s">
        <v>547</v>
      </c>
      <c r="E72" s="29" t="s">
        <v>546</v>
      </c>
      <c r="F72" s="75" t="s">
        <v>513</v>
      </c>
      <c r="G72" s="61">
        <v>290</v>
      </c>
      <c r="H72" s="61">
        <v>415.8</v>
      </c>
    </row>
    <row r="73" spans="1:8" ht="19.5" thickBot="1">
      <c r="A73" s="109" t="s">
        <v>128</v>
      </c>
      <c r="B73" s="32" t="s">
        <v>123</v>
      </c>
      <c r="C73" s="29">
        <v>884</v>
      </c>
      <c r="D73" s="109" t="s">
        <v>330</v>
      </c>
      <c r="E73" s="28"/>
      <c r="F73" s="109"/>
      <c r="G73" s="29"/>
      <c r="H73" s="60">
        <v>10</v>
      </c>
    </row>
    <row r="74" spans="1:8" ht="24" customHeight="1" thickBot="1">
      <c r="A74" s="75" t="s">
        <v>130</v>
      </c>
      <c r="B74" s="31" t="s">
        <v>123</v>
      </c>
      <c r="C74" s="29">
        <v>884</v>
      </c>
      <c r="D74" s="117" t="s">
        <v>330</v>
      </c>
      <c r="E74" s="29" t="s">
        <v>125</v>
      </c>
      <c r="F74" s="130"/>
      <c r="G74" s="29"/>
      <c r="H74" s="61">
        <v>10</v>
      </c>
    </row>
    <row r="75" spans="1:8" ht="20.25" customHeight="1" thickBot="1">
      <c r="A75" s="75" t="s">
        <v>133</v>
      </c>
      <c r="B75" s="31" t="s">
        <v>403</v>
      </c>
      <c r="C75" s="29">
        <v>884</v>
      </c>
      <c r="D75" s="117" t="s">
        <v>330</v>
      </c>
      <c r="E75" s="29" t="s">
        <v>125</v>
      </c>
      <c r="F75" s="117" t="s">
        <v>404</v>
      </c>
      <c r="G75" s="29"/>
      <c r="H75" s="61">
        <v>10</v>
      </c>
    </row>
    <row r="76" spans="1:8" ht="21.75" customHeight="1" thickBot="1">
      <c r="A76" s="75" t="s">
        <v>485</v>
      </c>
      <c r="B76" s="31" t="s">
        <v>101</v>
      </c>
      <c r="C76" s="29">
        <v>884</v>
      </c>
      <c r="D76" s="117" t="s">
        <v>330</v>
      </c>
      <c r="E76" s="29" t="s">
        <v>125</v>
      </c>
      <c r="F76" s="117" t="s">
        <v>404</v>
      </c>
      <c r="G76" s="29">
        <v>290</v>
      </c>
      <c r="H76" s="61">
        <v>10</v>
      </c>
    </row>
    <row r="77" spans="1:8" ht="19.5" thickBot="1">
      <c r="A77" s="109" t="s">
        <v>549</v>
      </c>
      <c r="B77" s="32" t="s">
        <v>129</v>
      </c>
      <c r="C77" s="29">
        <v>884</v>
      </c>
      <c r="D77" s="109" t="s">
        <v>331</v>
      </c>
      <c r="E77" s="29"/>
      <c r="F77" s="117"/>
      <c r="G77" s="29"/>
      <c r="H77" s="60">
        <f>H78+H82+H86</f>
        <v>83</v>
      </c>
    </row>
    <row r="78" spans="1:8" ht="38.25" thickBot="1">
      <c r="A78" s="74" t="s">
        <v>551</v>
      </c>
      <c r="B78" s="32" t="s">
        <v>416</v>
      </c>
      <c r="C78" s="29">
        <v>884</v>
      </c>
      <c r="D78" s="109" t="s">
        <v>331</v>
      </c>
      <c r="E78" s="29" t="s">
        <v>417</v>
      </c>
      <c r="F78" s="117"/>
      <c r="G78" s="29"/>
      <c r="H78" s="60">
        <f>H79</f>
        <v>4.1</v>
      </c>
    </row>
    <row r="79" spans="1:8" ht="58.5" customHeight="1" thickBot="1">
      <c r="A79" s="74" t="s">
        <v>564</v>
      </c>
      <c r="B79" s="31" t="s">
        <v>131</v>
      </c>
      <c r="C79" s="29">
        <v>884</v>
      </c>
      <c r="D79" s="109" t="s">
        <v>331</v>
      </c>
      <c r="E79" s="29" t="s">
        <v>132</v>
      </c>
      <c r="F79" s="117"/>
      <c r="G79" s="29"/>
      <c r="H79" s="60">
        <f>H80</f>
        <v>4.1</v>
      </c>
    </row>
    <row r="80" spans="1:8" ht="38.25" thickBot="1">
      <c r="A80" s="74" t="s">
        <v>565</v>
      </c>
      <c r="B80" s="80" t="s">
        <v>522</v>
      </c>
      <c r="C80" s="29">
        <v>884</v>
      </c>
      <c r="D80" s="109" t="s">
        <v>331</v>
      </c>
      <c r="E80" s="29" t="s">
        <v>132</v>
      </c>
      <c r="F80" s="117" t="s">
        <v>513</v>
      </c>
      <c r="G80" s="29"/>
      <c r="H80" s="60">
        <f>H81</f>
        <v>4.1</v>
      </c>
    </row>
    <row r="81" spans="1:8" ht="19.5" thickBot="1">
      <c r="A81" s="74" t="s">
        <v>566</v>
      </c>
      <c r="B81" s="31" t="s">
        <v>104</v>
      </c>
      <c r="C81" s="29">
        <v>884</v>
      </c>
      <c r="D81" s="109" t="s">
        <v>331</v>
      </c>
      <c r="E81" s="29" t="s">
        <v>132</v>
      </c>
      <c r="F81" s="117" t="s">
        <v>513</v>
      </c>
      <c r="G81" s="29">
        <v>340</v>
      </c>
      <c r="H81" s="60">
        <v>4.1</v>
      </c>
    </row>
    <row r="82" spans="1:8" ht="38.25" customHeight="1" thickBot="1">
      <c r="A82" s="74" t="s">
        <v>552</v>
      </c>
      <c r="B82" s="32" t="s">
        <v>418</v>
      </c>
      <c r="C82" s="29">
        <v>884</v>
      </c>
      <c r="D82" s="109" t="s">
        <v>331</v>
      </c>
      <c r="E82" s="29" t="s">
        <v>419</v>
      </c>
      <c r="F82" s="117"/>
      <c r="G82" s="29"/>
      <c r="H82" s="60">
        <f>H83</f>
        <v>18.9</v>
      </c>
    </row>
    <row r="83" spans="1:8" ht="96.75" customHeight="1" thickBot="1">
      <c r="A83" s="75" t="s">
        <v>567</v>
      </c>
      <c r="B83" s="124" t="s">
        <v>134</v>
      </c>
      <c r="C83" s="29">
        <v>884</v>
      </c>
      <c r="D83" s="117" t="s">
        <v>331</v>
      </c>
      <c r="E83" s="29" t="s">
        <v>135</v>
      </c>
      <c r="F83" s="29"/>
      <c r="G83" s="29"/>
      <c r="H83" s="61">
        <f>H84</f>
        <v>18.9</v>
      </c>
    </row>
    <row r="84" spans="1:8" ht="39" customHeight="1" thickBot="1">
      <c r="A84" s="75" t="s">
        <v>568</v>
      </c>
      <c r="B84" s="31" t="s">
        <v>420</v>
      </c>
      <c r="C84" s="29">
        <v>884</v>
      </c>
      <c r="D84" s="117" t="s">
        <v>331</v>
      </c>
      <c r="E84" s="29" t="s">
        <v>135</v>
      </c>
      <c r="F84" s="29">
        <v>630</v>
      </c>
      <c r="G84" s="29"/>
      <c r="H84" s="61">
        <f>H85</f>
        <v>18.9</v>
      </c>
    </row>
    <row r="85" spans="1:8" ht="56.25" customHeight="1" thickBot="1">
      <c r="A85" s="75" t="s">
        <v>569</v>
      </c>
      <c r="B85" s="31" t="s">
        <v>562</v>
      </c>
      <c r="C85" s="29">
        <v>884</v>
      </c>
      <c r="D85" s="117" t="s">
        <v>331</v>
      </c>
      <c r="E85" s="29" t="s">
        <v>135</v>
      </c>
      <c r="F85" s="29">
        <v>630</v>
      </c>
      <c r="G85" s="29">
        <v>242</v>
      </c>
      <c r="H85" s="61">
        <v>18.9</v>
      </c>
    </row>
    <row r="86" spans="1:8" s="102" customFormat="1" ht="77.25" customHeight="1" thickBot="1">
      <c r="A86" s="74" t="s">
        <v>553</v>
      </c>
      <c r="B86" s="32" t="s">
        <v>422</v>
      </c>
      <c r="C86" s="28">
        <v>884</v>
      </c>
      <c r="D86" s="109" t="s">
        <v>331</v>
      </c>
      <c r="E86" s="28" t="s">
        <v>421</v>
      </c>
      <c r="F86" s="28"/>
      <c r="G86" s="28"/>
      <c r="H86" s="60">
        <v>60</v>
      </c>
    </row>
    <row r="87" spans="1:8" ht="18" customHeight="1" thickBot="1">
      <c r="A87" s="75" t="s">
        <v>570</v>
      </c>
      <c r="B87" s="80" t="s">
        <v>519</v>
      </c>
      <c r="C87" s="29">
        <v>884</v>
      </c>
      <c r="D87" s="117" t="s">
        <v>331</v>
      </c>
      <c r="E87" s="29" t="s">
        <v>421</v>
      </c>
      <c r="F87" s="117" t="s">
        <v>515</v>
      </c>
      <c r="G87" s="29"/>
      <c r="H87" s="61">
        <v>60</v>
      </c>
    </row>
    <row r="88" spans="1:8" ht="20.25" customHeight="1" thickBot="1">
      <c r="A88" s="75" t="s">
        <v>571</v>
      </c>
      <c r="B88" s="31" t="s">
        <v>101</v>
      </c>
      <c r="C88" s="29">
        <v>884</v>
      </c>
      <c r="D88" s="117" t="s">
        <v>331</v>
      </c>
      <c r="E88" s="29" t="s">
        <v>421</v>
      </c>
      <c r="F88" s="117" t="s">
        <v>515</v>
      </c>
      <c r="G88" s="29">
        <v>290</v>
      </c>
      <c r="H88" s="61">
        <v>60</v>
      </c>
    </row>
    <row r="89" spans="1:8" s="101" customFormat="1" ht="41.25" customHeight="1" thickBot="1">
      <c r="A89" s="110">
        <v>2</v>
      </c>
      <c r="B89" s="111" t="s">
        <v>136</v>
      </c>
      <c r="C89" s="112">
        <v>884</v>
      </c>
      <c r="D89" s="132" t="s">
        <v>137</v>
      </c>
      <c r="E89" s="112"/>
      <c r="F89" s="112"/>
      <c r="G89" s="112"/>
      <c r="H89" s="114">
        <f>H90+H98</f>
        <v>41</v>
      </c>
    </row>
    <row r="90" spans="1:8" ht="76.5" customHeight="1" thickBot="1">
      <c r="A90" s="109" t="s">
        <v>19</v>
      </c>
      <c r="B90" s="30" t="s">
        <v>338</v>
      </c>
      <c r="C90" s="29">
        <v>884</v>
      </c>
      <c r="D90" s="117" t="s">
        <v>138</v>
      </c>
      <c r="E90" s="29"/>
      <c r="F90" s="29"/>
      <c r="G90" s="29"/>
      <c r="H90" s="60">
        <f>H91+H95</f>
        <v>18</v>
      </c>
    </row>
    <row r="91" spans="1:8" ht="75" customHeight="1" thickBot="1">
      <c r="A91" s="117" t="s">
        <v>21</v>
      </c>
      <c r="B91" s="133" t="s">
        <v>498</v>
      </c>
      <c r="C91" s="29">
        <v>884</v>
      </c>
      <c r="D91" s="117" t="s">
        <v>138</v>
      </c>
      <c r="E91" s="29" t="s">
        <v>139</v>
      </c>
      <c r="F91" s="29"/>
      <c r="G91" s="29"/>
      <c r="H91" s="61">
        <f>H92</f>
        <v>2</v>
      </c>
    </row>
    <row r="92" spans="1:8" ht="38.25" thickBot="1">
      <c r="A92" s="117" t="s">
        <v>140</v>
      </c>
      <c r="B92" s="31" t="s">
        <v>396</v>
      </c>
      <c r="C92" s="29">
        <v>884</v>
      </c>
      <c r="D92" s="117" t="s">
        <v>138</v>
      </c>
      <c r="E92" s="29" t="s">
        <v>139</v>
      </c>
      <c r="F92" s="29">
        <v>244</v>
      </c>
      <c r="G92" s="29"/>
      <c r="H92" s="61">
        <f>H93</f>
        <v>2</v>
      </c>
    </row>
    <row r="93" spans="1:8" ht="18.75" customHeight="1" thickBot="1">
      <c r="A93" s="117" t="s">
        <v>315</v>
      </c>
      <c r="B93" s="124" t="s">
        <v>100</v>
      </c>
      <c r="C93" s="29">
        <v>884</v>
      </c>
      <c r="D93" s="117" t="s">
        <v>138</v>
      </c>
      <c r="E93" s="29" t="s">
        <v>139</v>
      </c>
      <c r="F93" s="29">
        <v>244</v>
      </c>
      <c r="G93" s="29">
        <v>226</v>
      </c>
      <c r="H93" s="61">
        <v>2</v>
      </c>
    </row>
    <row r="94" spans="1:8" ht="19.5" thickBot="1">
      <c r="A94" s="117" t="s">
        <v>141</v>
      </c>
      <c r="B94" s="31" t="s">
        <v>104</v>
      </c>
      <c r="C94" s="29">
        <v>884</v>
      </c>
      <c r="D94" s="117" t="s">
        <v>138</v>
      </c>
      <c r="E94" s="29" t="s">
        <v>139</v>
      </c>
      <c r="F94" s="29">
        <v>244</v>
      </c>
      <c r="G94" s="29">
        <v>340</v>
      </c>
      <c r="H94" s="61">
        <v>0</v>
      </c>
    </row>
    <row r="95" spans="1:8" ht="60.75" customHeight="1" thickBot="1">
      <c r="A95" s="117" t="s">
        <v>142</v>
      </c>
      <c r="B95" s="133" t="s">
        <v>143</v>
      </c>
      <c r="C95" s="29">
        <v>884</v>
      </c>
      <c r="D95" s="117" t="s">
        <v>138</v>
      </c>
      <c r="E95" s="29" t="s">
        <v>144</v>
      </c>
      <c r="F95" s="29"/>
      <c r="G95" s="29"/>
      <c r="H95" s="61">
        <f>H96</f>
        <v>16</v>
      </c>
    </row>
    <row r="96" spans="1:8" ht="38.25" thickBot="1">
      <c r="A96" s="117" t="s">
        <v>145</v>
      </c>
      <c r="B96" s="31" t="s">
        <v>396</v>
      </c>
      <c r="C96" s="29">
        <v>884</v>
      </c>
      <c r="D96" s="117" t="s">
        <v>138</v>
      </c>
      <c r="E96" s="29" t="s">
        <v>144</v>
      </c>
      <c r="F96" s="29">
        <v>244</v>
      </c>
      <c r="G96" s="29"/>
      <c r="H96" s="61">
        <f>H97</f>
        <v>16</v>
      </c>
    </row>
    <row r="97" spans="1:8" ht="19.5" thickBot="1">
      <c r="A97" s="117" t="s">
        <v>146</v>
      </c>
      <c r="B97" s="31" t="s">
        <v>104</v>
      </c>
      <c r="C97" s="29">
        <v>884</v>
      </c>
      <c r="D97" s="117" t="s">
        <v>138</v>
      </c>
      <c r="E97" s="29" t="s">
        <v>144</v>
      </c>
      <c r="F97" s="29">
        <v>244</v>
      </c>
      <c r="G97" s="29">
        <v>340</v>
      </c>
      <c r="H97" s="61">
        <v>16</v>
      </c>
    </row>
    <row r="98" spans="1:8" ht="57" thickBot="1">
      <c r="A98" s="117" t="s">
        <v>295</v>
      </c>
      <c r="B98" s="32" t="s">
        <v>272</v>
      </c>
      <c r="C98" s="28">
        <v>884</v>
      </c>
      <c r="D98" s="109" t="s">
        <v>273</v>
      </c>
      <c r="E98" s="28"/>
      <c r="F98" s="28"/>
      <c r="G98" s="61"/>
      <c r="H98" s="60">
        <f>H99</f>
        <v>23</v>
      </c>
    </row>
    <row r="99" spans="1:8" ht="38.25" thickBot="1">
      <c r="A99" s="117" t="s">
        <v>296</v>
      </c>
      <c r="B99" s="32" t="s">
        <v>423</v>
      </c>
      <c r="C99" s="28">
        <v>884</v>
      </c>
      <c r="D99" s="109" t="s">
        <v>273</v>
      </c>
      <c r="E99" s="28" t="s">
        <v>424</v>
      </c>
      <c r="F99" s="28"/>
      <c r="G99" s="61"/>
      <c r="H99" s="60">
        <f>H100+H103+H106+H109</f>
        <v>23</v>
      </c>
    </row>
    <row r="100" spans="1:8" ht="78.75" thickBot="1">
      <c r="A100" s="117" t="s">
        <v>297</v>
      </c>
      <c r="B100" s="122" t="s">
        <v>425</v>
      </c>
      <c r="C100" s="28">
        <v>884</v>
      </c>
      <c r="D100" s="109" t="s">
        <v>273</v>
      </c>
      <c r="E100" s="28" t="s">
        <v>507</v>
      </c>
      <c r="F100" s="28"/>
      <c r="G100" s="61"/>
      <c r="H100" s="60">
        <f>H101</f>
        <v>8</v>
      </c>
    </row>
    <row r="101" spans="1:8" ht="38.25" thickBot="1">
      <c r="A101" s="117" t="s">
        <v>486</v>
      </c>
      <c r="B101" s="31" t="s">
        <v>396</v>
      </c>
      <c r="C101" s="29">
        <v>884</v>
      </c>
      <c r="D101" s="117" t="s">
        <v>273</v>
      </c>
      <c r="E101" s="28" t="s">
        <v>507</v>
      </c>
      <c r="F101" s="29">
        <v>244</v>
      </c>
      <c r="G101" s="61"/>
      <c r="H101" s="61">
        <f>H102</f>
        <v>8</v>
      </c>
    </row>
    <row r="102" spans="1:8" ht="21" customHeight="1" thickBot="1">
      <c r="A102" s="117" t="s">
        <v>487</v>
      </c>
      <c r="B102" s="31" t="s">
        <v>104</v>
      </c>
      <c r="C102" s="29">
        <v>884</v>
      </c>
      <c r="D102" s="117" t="s">
        <v>273</v>
      </c>
      <c r="E102" s="28" t="s">
        <v>507</v>
      </c>
      <c r="F102" s="29">
        <v>244</v>
      </c>
      <c r="G102" s="29">
        <v>340</v>
      </c>
      <c r="H102" s="61">
        <v>8</v>
      </c>
    </row>
    <row r="103" spans="1:8" s="103" customFormat="1" ht="64.5" customHeight="1" thickBot="1">
      <c r="A103" s="119" t="s">
        <v>490</v>
      </c>
      <c r="B103" s="122" t="s">
        <v>426</v>
      </c>
      <c r="C103" s="29">
        <v>884</v>
      </c>
      <c r="D103" s="117" t="s">
        <v>273</v>
      </c>
      <c r="E103" s="29" t="s">
        <v>274</v>
      </c>
      <c r="F103" s="123"/>
      <c r="G103" s="58"/>
      <c r="H103" s="58">
        <f>H104</f>
        <v>5</v>
      </c>
    </row>
    <row r="104" spans="1:8" ht="41.25" customHeight="1" thickBot="1">
      <c r="A104" s="117" t="s">
        <v>488</v>
      </c>
      <c r="B104" s="31" t="s">
        <v>396</v>
      </c>
      <c r="C104" s="29">
        <v>885</v>
      </c>
      <c r="D104" s="117" t="s">
        <v>273</v>
      </c>
      <c r="E104" s="29" t="s">
        <v>274</v>
      </c>
      <c r="F104" s="29">
        <v>244</v>
      </c>
      <c r="G104" s="61"/>
      <c r="H104" s="61">
        <f>H105</f>
        <v>5</v>
      </c>
    </row>
    <row r="105" spans="1:8" ht="21" customHeight="1" thickBot="1">
      <c r="A105" s="117" t="s">
        <v>489</v>
      </c>
      <c r="B105" s="31" t="s">
        <v>101</v>
      </c>
      <c r="C105" s="29">
        <v>886</v>
      </c>
      <c r="D105" s="117" t="s">
        <v>273</v>
      </c>
      <c r="E105" s="29" t="s">
        <v>274</v>
      </c>
      <c r="F105" s="29">
        <v>244</v>
      </c>
      <c r="G105" s="29">
        <v>290</v>
      </c>
      <c r="H105" s="61">
        <v>5</v>
      </c>
    </row>
    <row r="106" spans="1:8" ht="63.75" customHeight="1" thickBot="1">
      <c r="A106" s="117" t="s">
        <v>491</v>
      </c>
      <c r="B106" s="122" t="s">
        <v>427</v>
      </c>
      <c r="C106" s="29">
        <v>886</v>
      </c>
      <c r="D106" s="117" t="s">
        <v>273</v>
      </c>
      <c r="E106" s="29" t="s">
        <v>508</v>
      </c>
      <c r="F106" s="29"/>
      <c r="G106" s="29"/>
      <c r="H106" s="61">
        <f>H107</f>
        <v>5</v>
      </c>
    </row>
    <row r="107" spans="1:8" ht="37.5" customHeight="1" thickBot="1">
      <c r="A107" s="117" t="s">
        <v>493</v>
      </c>
      <c r="B107" s="31" t="s">
        <v>396</v>
      </c>
      <c r="C107" s="29">
        <v>886</v>
      </c>
      <c r="D107" s="117" t="s">
        <v>273</v>
      </c>
      <c r="E107" s="29" t="s">
        <v>508</v>
      </c>
      <c r="F107" s="29">
        <v>244</v>
      </c>
      <c r="G107" s="29"/>
      <c r="H107" s="61">
        <f>H108</f>
        <v>5</v>
      </c>
    </row>
    <row r="108" spans="1:8" ht="21" customHeight="1" thickBot="1">
      <c r="A108" s="117" t="s">
        <v>493</v>
      </c>
      <c r="B108" s="31" t="s">
        <v>104</v>
      </c>
      <c r="C108" s="29">
        <v>886</v>
      </c>
      <c r="D108" s="117" t="s">
        <v>273</v>
      </c>
      <c r="E108" s="29" t="s">
        <v>508</v>
      </c>
      <c r="F108" s="29">
        <v>244</v>
      </c>
      <c r="G108" s="29">
        <v>340</v>
      </c>
      <c r="H108" s="61">
        <v>5</v>
      </c>
    </row>
    <row r="109" spans="1:8" ht="104.25" customHeight="1" thickBot="1">
      <c r="A109" s="117" t="s">
        <v>492</v>
      </c>
      <c r="B109" s="122" t="s">
        <v>499</v>
      </c>
      <c r="C109" s="29">
        <v>884</v>
      </c>
      <c r="D109" s="117" t="s">
        <v>273</v>
      </c>
      <c r="E109" s="29" t="s">
        <v>428</v>
      </c>
      <c r="F109" s="29"/>
      <c r="G109" s="61"/>
      <c r="H109" s="61">
        <f>H110</f>
        <v>5</v>
      </c>
    </row>
    <row r="110" spans="1:8" ht="38.25" thickBot="1">
      <c r="A110" s="117" t="s">
        <v>494</v>
      </c>
      <c r="B110" s="31" t="s">
        <v>396</v>
      </c>
      <c r="C110" s="29">
        <v>884</v>
      </c>
      <c r="D110" s="117" t="s">
        <v>273</v>
      </c>
      <c r="E110" s="29" t="s">
        <v>428</v>
      </c>
      <c r="F110" s="29">
        <v>244</v>
      </c>
      <c r="G110" s="61"/>
      <c r="H110" s="61">
        <f>H111</f>
        <v>5</v>
      </c>
    </row>
    <row r="111" spans="1:8" ht="19.5" thickBot="1">
      <c r="A111" s="117" t="s">
        <v>495</v>
      </c>
      <c r="B111" s="31" t="s">
        <v>104</v>
      </c>
      <c r="C111" s="29">
        <v>884</v>
      </c>
      <c r="D111" s="117" t="s">
        <v>273</v>
      </c>
      <c r="E111" s="29" t="s">
        <v>428</v>
      </c>
      <c r="F111" s="29">
        <v>244</v>
      </c>
      <c r="G111" s="29">
        <v>340</v>
      </c>
      <c r="H111" s="61">
        <v>5</v>
      </c>
    </row>
    <row r="112" spans="1:8" s="101" customFormat="1" ht="19.5" thickBot="1">
      <c r="A112" s="110" t="s">
        <v>23</v>
      </c>
      <c r="B112" s="134" t="s">
        <v>342</v>
      </c>
      <c r="C112" s="113">
        <v>884</v>
      </c>
      <c r="D112" s="110" t="s">
        <v>343</v>
      </c>
      <c r="E112" s="112"/>
      <c r="F112" s="112"/>
      <c r="G112" s="135"/>
      <c r="H112" s="114">
        <f>H113+H121</f>
        <v>5720.7</v>
      </c>
    </row>
    <row r="113" spans="1:8" ht="19.5" thickBot="1">
      <c r="A113" s="109" t="s">
        <v>147</v>
      </c>
      <c r="B113" s="136" t="s">
        <v>434</v>
      </c>
      <c r="C113" s="28">
        <v>884</v>
      </c>
      <c r="D113" s="109" t="s">
        <v>430</v>
      </c>
      <c r="E113" s="29"/>
      <c r="F113" s="29"/>
      <c r="G113" s="61"/>
      <c r="H113" s="60">
        <f>H114+H118</f>
        <v>14.8</v>
      </c>
    </row>
    <row r="114" spans="1:8" ht="38.25" thickBot="1">
      <c r="A114" s="117" t="s">
        <v>316</v>
      </c>
      <c r="B114" s="80" t="s">
        <v>429</v>
      </c>
      <c r="C114" s="29">
        <v>884</v>
      </c>
      <c r="D114" s="117" t="s">
        <v>430</v>
      </c>
      <c r="E114" s="29" t="s">
        <v>433</v>
      </c>
      <c r="F114" s="29"/>
      <c r="G114" s="61"/>
      <c r="H114" s="60">
        <f>H115</f>
        <v>0</v>
      </c>
    </row>
    <row r="115" spans="1:8" ht="19.5" thickBot="1">
      <c r="A115" s="117" t="s">
        <v>317</v>
      </c>
      <c r="B115" s="80" t="s">
        <v>431</v>
      </c>
      <c r="C115" s="29">
        <v>884</v>
      </c>
      <c r="D115" s="117" t="s">
        <v>430</v>
      </c>
      <c r="E115" s="29" t="s">
        <v>432</v>
      </c>
      <c r="F115" s="29"/>
      <c r="G115" s="61"/>
      <c r="H115" s="60">
        <f>H116</f>
        <v>0</v>
      </c>
    </row>
    <row r="116" spans="1:8" ht="62.25" customHeight="1" thickBot="1">
      <c r="A116" s="117" t="s">
        <v>318</v>
      </c>
      <c r="B116" s="80" t="s">
        <v>592</v>
      </c>
      <c r="C116" s="29">
        <v>884</v>
      </c>
      <c r="D116" s="117" t="s">
        <v>430</v>
      </c>
      <c r="E116" s="29" t="s">
        <v>432</v>
      </c>
      <c r="F116" s="79">
        <v>810</v>
      </c>
      <c r="G116" s="61"/>
      <c r="H116" s="60">
        <f>H117</f>
        <v>0</v>
      </c>
    </row>
    <row r="117" spans="1:8" ht="19.5" thickBot="1">
      <c r="A117" s="117" t="s">
        <v>319</v>
      </c>
      <c r="B117" s="31" t="s">
        <v>100</v>
      </c>
      <c r="C117" s="29">
        <v>884</v>
      </c>
      <c r="D117" s="117" t="s">
        <v>430</v>
      </c>
      <c r="E117" s="29" t="s">
        <v>432</v>
      </c>
      <c r="F117" s="79">
        <v>810</v>
      </c>
      <c r="G117" s="29">
        <v>226</v>
      </c>
      <c r="H117" s="61">
        <v>0</v>
      </c>
    </row>
    <row r="118" spans="1:8" ht="45" customHeight="1" thickBot="1">
      <c r="A118" s="117" t="s">
        <v>504</v>
      </c>
      <c r="B118" s="31" t="s">
        <v>502</v>
      </c>
      <c r="C118" s="29">
        <v>884</v>
      </c>
      <c r="D118" s="117" t="s">
        <v>430</v>
      </c>
      <c r="E118" s="29" t="s">
        <v>503</v>
      </c>
      <c r="F118" s="79"/>
      <c r="G118" s="29"/>
      <c r="H118" s="61">
        <f>H119</f>
        <v>14.8</v>
      </c>
    </row>
    <row r="119" spans="1:8" ht="57" thickBot="1">
      <c r="A119" s="117" t="s">
        <v>505</v>
      </c>
      <c r="B119" s="80" t="s">
        <v>592</v>
      </c>
      <c r="C119" s="29">
        <v>884</v>
      </c>
      <c r="D119" s="117" t="s">
        <v>430</v>
      </c>
      <c r="E119" s="29" t="s">
        <v>503</v>
      </c>
      <c r="F119" s="79">
        <v>810</v>
      </c>
      <c r="G119" s="29"/>
      <c r="H119" s="61">
        <f>H120</f>
        <v>14.8</v>
      </c>
    </row>
    <row r="120" spans="1:8" ht="19.5" thickBot="1">
      <c r="A120" s="117" t="s">
        <v>506</v>
      </c>
      <c r="B120" s="31" t="s">
        <v>100</v>
      </c>
      <c r="C120" s="29">
        <v>884</v>
      </c>
      <c r="D120" s="117" t="s">
        <v>430</v>
      </c>
      <c r="E120" s="29" t="s">
        <v>503</v>
      </c>
      <c r="F120" s="79">
        <v>810</v>
      </c>
      <c r="G120" s="29">
        <v>226</v>
      </c>
      <c r="H120" s="61">
        <v>14.8</v>
      </c>
    </row>
    <row r="121" spans="1:8" s="102" customFormat="1" ht="25.5" customHeight="1" thickBot="1">
      <c r="A121" s="109" t="s">
        <v>436</v>
      </c>
      <c r="B121" s="131" t="s">
        <v>344</v>
      </c>
      <c r="C121" s="28">
        <v>884</v>
      </c>
      <c r="D121" s="109" t="s">
        <v>345</v>
      </c>
      <c r="E121" s="28"/>
      <c r="F121" s="28"/>
      <c r="G121" s="28"/>
      <c r="H121" s="60">
        <f>H123</f>
        <v>5705.9</v>
      </c>
    </row>
    <row r="122" spans="1:8" ht="25.5" customHeight="1" thickBot="1">
      <c r="A122" s="117" t="s">
        <v>437</v>
      </c>
      <c r="B122" s="31" t="s">
        <v>148</v>
      </c>
      <c r="C122" s="29">
        <v>884</v>
      </c>
      <c r="D122" s="109" t="s">
        <v>345</v>
      </c>
      <c r="E122" s="29" t="s">
        <v>264</v>
      </c>
      <c r="F122" s="29"/>
      <c r="G122" s="29"/>
      <c r="H122" s="61">
        <f>H123</f>
        <v>5705.9</v>
      </c>
    </row>
    <row r="123" spans="1:8" s="102" customFormat="1" ht="58.5" customHeight="1" thickBot="1">
      <c r="A123" s="117" t="s">
        <v>438</v>
      </c>
      <c r="B123" s="124" t="s">
        <v>149</v>
      </c>
      <c r="C123" s="29">
        <v>884</v>
      </c>
      <c r="D123" s="109" t="s">
        <v>345</v>
      </c>
      <c r="E123" s="29" t="s">
        <v>150</v>
      </c>
      <c r="F123" s="29"/>
      <c r="G123" s="29"/>
      <c r="H123" s="61">
        <f>H124</f>
        <v>5705.9</v>
      </c>
    </row>
    <row r="124" spans="1:8" ht="38.25" thickBot="1">
      <c r="A124" s="117" t="s">
        <v>439</v>
      </c>
      <c r="B124" s="31" t="s">
        <v>396</v>
      </c>
      <c r="C124" s="29">
        <v>884</v>
      </c>
      <c r="D124" s="109" t="s">
        <v>345</v>
      </c>
      <c r="E124" s="29" t="s">
        <v>150</v>
      </c>
      <c r="F124" s="29">
        <v>244</v>
      </c>
      <c r="G124" s="29"/>
      <c r="H124" s="61">
        <f>H125</f>
        <v>5705.9</v>
      </c>
    </row>
    <row r="125" spans="1:8" ht="19.5" thickBot="1">
      <c r="A125" s="117" t="s">
        <v>440</v>
      </c>
      <c r="B125" s="31" t="s">
        <v>100</v>
      </c>
      <c r="C125" s="29">
        <v>884</v>
      </c>
      <c r="D125" s="109" t="s">
        <v>345</v>
      </c>
      <c r="E125" s="29" t="s">
        <v>150</v>
      </c>
      <c r="F125" s="29">
        <v>244</v>
      </c>
      <c r="G125" s="29">
        <v>226</v>
      </c>
      <c r="H125" s="61">
        <v>5705.9</v>
      </c>
    </row>
    <row r="126" spans="1:8" s="101" customFormat="1" ht="20.25" customHeight="1" thickBot="1">
      <c r="A126" s="110" t="s">
        <v>26</v>
      </c>
      <c r="B126" s="111" t="s">
        <v>151</v>
      </c>
      <c r="C126" s="112">
        <v>884</v>
      </c>
      <c r="D126" s="110" t="s">
        <v>152</v>
      </c>
      <c r="E126" s="112"/>
      <c r="F126" s="112"/>
      <c r="G126" s="112"/>
      <c r="H126" s="114">
        <f>H127</f>
        <v>12521.5</v>
      </c>
    </row>
    <row r="127" spans="1:8" ht="19.5" thickBot="1">
      <c r="A127" s="74" t="s">
        <v>153</v>
      </c>
      <c r="B127" s="30" t="s">
        <v>158</v>
      </c>
      <c r="C127" s="29">
        <v>884</v>
      </c>
      <c r="D127" s="109" t="s">
        <v>159</v>
      </c>
      <c r="E127" s="29"/>
      <c r="F127" s="29"/>
      <c r="G127" s="29"/>
      <c r="H127" s="60">
        <f>H128+H140+H156+H166</f>
        <v>12521.5</v>
      </c>
    </row>
    <row r="128" spans="1:8" ht="42" customHeight="1" thickBot="1">
      <c r="A128" s="74" t="s">
        <v>154</v>
      </c>
      <c r="B128" s="30" t="s">
        <v>441</v>
      </c>
      <c r="C128" s="29">
        <v>884</v>
      </c>
      <c r="D128" s="109" t="s">
        <v>159</v>
      </c>
      <c r="E128" s="29" t="s">
        <v>160</v>
      </c>
      <c r="F128" s="29"/>
      <c r="G128" s="29"/>
      <c r="H128" s="60">
        <f>H129+H132+H135</f>
        <v>2021.6</v>
      </c>
    </row>
    <row r="129" spans="1:8" s="102" customFormat="1" ht="58.5" customHeight="1" thickBot="1">
      <c r="A129" s="74" t="s">
        <v>155</v>
      </c>
      <c r="B129" s="30" t="s">
        <v>442</v>
      </c>
      <c r="C129" s="28">
        <v>884</v>
      </c>
      <c r="D129" s="109" t="s">
        <v>159</v>
      </c>
      <c r="E129" s="28" t="s">
        <v>265</v>
      </c>
      <c r="F129" s="28"/>
      <c r="G129" s="29"/>
      <c r="H129" s="60">
        <f>H130</f>
        <v>1992.3</v>
      </c>
    </row>
    <row r="130" spans="1:8" ht="38.25" thickBot="1">
      <c r="A130" s="75" t="s">
        <v>156</v>
      </c>
      <c r="B130" s="31" t="s">
        <v>396</v>
      </c>
      <c r="C130" s="29">
        <v>884</v>
      </c>
      <c r="D130" s="117" t="s">
        <v>159</v>
      </c>
      <c r="E130" s="29" t="s">
        <v>265</v>
      </c>
      <c r="F130" s="29">
        <v>244</v>
      </c>
      <c r="G130" s="29"/>
      <c r="H130" s="61">
        <f>H131</f>
        <v>1992.3</v>
      </c>
    </row>
    <row r="131" spans="1:8" ht="19.5" thickBot="1">
      <c r="A131" s="75" t="s">
        <v>320</v>
      </c>
      <c r="B131" s="124" t="s">
        <v>100</v>
      </c>
      <c r="C131" s="29">
        <v>884</v>
      </c>
      <c r="D131" s="117" t="s">
        <v>159</v>
      </c>
      <c r="E131" s="29" t="s">
        <v>265</v>
      </c>
      <c r="F131" s="29">
        <v>244</v>
      </c>
      <c r="G131" s="29">
        <v>226</v>
      </c>
      <c r="H131" s="61">
        <v>1992.3</v>
      </c>
    </row>
    <row r="132" spans="1:8" ht="38.25" thickBot="1">
      <c r="A132" s="74" t="s">
        <v>346</v>
      </c>
      <c r="B132" s="30" t="s">
        <v>271</v>
      </c>
      <c r="C132" s="29">
        <v>884</v>
      </c>
      <c r="D132" s="109" t="s">
        <v>159</v>
      </c>
      <c r="E132" s="29" t="s">
        <v>161</v>
      </c>
      <c r="F132" s="29"/>
      <c r="G132" s="29"/>
      <c r="H132" s="60">
        <f>H133</f>
        <v>0</v>
      </c>
    </row>
    <row r="133" spans="1:8" ht="38.25" thickBot="1">
      <c r="A133" s="75" t="s">
        <v>347</v>
      </c>
      <c r="B133" s="31" t="s">
        <v>396</v>
      </c>
      <c r="C133" s="29">
        <v>884</v>
      </c>
      <c r="D133" s="109" t="s">
        <v>159</v>
      </c>
      <c r="E133" s="29" t="s">
        <v>161</v>
      </c>
      <c r="F133" s="29">
        <v>244</v>
      </c>
      <c r="G133" s="29"/>
      <c r="H133" s="61">
        <f>H134</f>
        <v>0</v>
      </c>
    </row>
    <row r="134" spans="1:8" ht="18.75" customHeight="1" thickBot="1">
      <c r="A134" s="75" t="s">
        <v>348</v>
      </c>
      <c r="B134" s="124" t="s">
        <v>100</v>
      </c>
      <c r="C134" s="29">
        <v>884</v>
      </c>
      <c r="D134" s="109" t="s">
        <v>159</v>
      </c>
      <c r="E134" s="29" t="s">
        <v>161</v>
      </c>
      <c r="F134" s="29">
        <v>244</v>
      </c>
      <c r="G134" s="29">
        <v>226</v>
      </c>
      <c r="H134" s="61">
        <v>0</v>
      </c>
    </row>
    <row r="135" spans="1:8" s="102" customFormat="1" ht="88.5" customHeight="1" thickBot="1">
      <c r="A135" s="74" t="s">
        <v>349</v>
      </c>
      <c r="B135" s="30" t="s">
        <v>443</v>
      </c>
      <c r="C135" s="28">
        <v>884</v>
      </c>
      <c r="D135" s="109" t="s">
        <v>159</v>
      </c>
      <c r="E135" s="28" t="s">
        <v>266</v>
      </c>
      <c r="F135" s="29">
        <v>244</v>
      </c>
      <c r="G135" s="28"/>
      <c r="H135" s="60">
        <f>H136</f>
        <v>29.3</v>
      </c>
    </row>
    <row r="136" spans="1:8" ht="37.5" customHeight="1" thickBot="1">
      <c r="A136" s="117" t="s">
        <v>351</v>
      </c>
      <c r="B136" s="31" t="s">
        <v>396</v>
      </c>
      <c r="C136" s="29">
        <v>884</v>
      </c>
      <c r="D136" s="117" t="s">
        <v>159</v>
      </c>
      <c r="E136" s="29" t="s">
        <v>266</v>
      </c>
      <c r="F136" s="29">
        <v>244</v>
      </c>
      <c r="G136" s="29"/>
      <c r="H136" s="61">
        <f>H137+H138</f>
        <v>29.3</v>
      </c>
    </row>
    <row r="137" spans="1:8" ht="18.75" customHeight="1" thickBot="1">
      <c r="A137" s="117" t="s">
        <v>352</v>
      </c>
      <c r="B137" s="124" t="s">
        <v>100</v>
      </c>
      <c r="C137" s="29">
        <v>884</v>
      </c>
      <c r="D137" s="117" t="s">
        <v>159</v>
      </c>
      <c r="E137" s="29" t="s">
        <v>266</v>
      </c>
      <c r="F137" s="29">
        <v>244</v>
      </c>
      <c r="G137" s="29">
        <v>226</v>
      </c>
      <c r="H137" s="61">
        <v>4</v>
      </c>
    </row>
    <row r="138" spans="1:8" ht="18.75" customHeight="1" thickBot="1">
      <c r="A138" s="117" t="s">
        <v>354</v>
      </c>
      <c r="B138" s="31" t="s">
        <v>102</v>
      </c>
      <c r="C138" s="29">
        <v>884</v>
      </c>
      <c r="D138" s="117" t="s">
        <v>159</v>
      </c>
      <c r="E138" s="29" t="s">
        <v>266</v>
      </c>
      <c r="F138" s="29">
        <v>244</v>
      </c>
      <c r="G138" s="29">
        <v>300</v>
      </c>
      <c r="H138" s="61">
        <f>H139</f>
        <v>25.3</v>
      </c>
    </row>
    <row r="139" spans="1:8" ht="18.75" customHeight="1" thickBot="1">
      <c r="A139" s="117" t="s">
        <v>353</v>
      </c>
      <c r="B139" s="31" t="s">
        <v>103</v>
      </c>
      <c r="C139" s="29">
        <v>884</v>
      </c>
      <c r="D139" s="117" t="s">
        <v>159</v>
      </c>
      <c r="E139" s="29" t="s">
        <v>266</v>
      </c>
      <c r="F139" s="29">
        <v>244</v>
      </c>
      <c r="G139" s="29">
        <v>310</v>
      </c>
      <c r="H139" s="61">
        <v>25.3</v>
      </c>
    </row>
    <row r="140" spans="1:8" ht="57" thickBot="1">
      <c r="A140" s="74" t="s">
        <v>350</v>
      </c>
      <c r="B140" s="30" t="s">
        <v>444</v>
      </c>
      <c r="C140" s="29">
        <v>884</v>
      </c>
      <c r="D140" s="109" t="s">
        <v>159</v>
      </c>
      <c r="E140" s="29" t="s">
        <v>162</v>
      </c>
      <c r="F140" s="29"/>
      <c r="G140" s="29"/>
      <c r="H140" s="60">
        <f>H141+H148+H153</f>
        <v>7863</v>
      </c>
    </row>
    <row r="141" spans="1:8" s="103" customFormat="1" ht="39.75" thickBot="1">
      <c r="A141" s="119" t="s">
        <v>355</v>
      </c>
      <c r="B141" s="137" t="s">
        <v>163</v>
      </c>
      <c r="C141" s="123">
        <v>884</v>
      </c>
      <c r="D141" s="119" t="s">
        <v>159</v>
      </c>
      <c r="E141" s="123" t="s">
        <v>268</v>
      </c>
      <c r="F141" s="123"/>
      <c r="G141" s="123"/>
      <c r="H141" s="58">
        <f>H142</f>
        <v>2622</v>
      </c>
    </row>
    <row r="142" spans="1:8" ht="38.25" thickBot="1">
      <c r="A142" s="117" t="s">
        <v>356</v>
      </c>
      <c r="B142" s="31" t="s">
        <v>396</v>
      </c>
      <c r="C142" s="29">
        <v>884</v>
      </c>
      <c r="D142" s="117" t="s">
        <v>159</v>
      </c>
      <c r="E142" s="29" t="s">
        <v>268</v>
      </c>
      <c r="F142" s="29">
        <v>244</v>
      </c>
      <c r="G142" s="29"/>
      <c r="H142" s="61">
        <f>H143+H146</f>
        <v>2622</v>
      </c>
    </row>
    <row r="143" spans="1:8" ht="19.5" thickBot="1">
      <c r="A143" s="117" t="s">
        <v>576</v>
      </c>
      <c r="B143" s="126" t="s">
        <v>97</v>
      </c>
      <c r="C143" s="29">
        <v>884</v>
      </c>
      <c r="D143" s="109" t="s">
        <v>159</v>
      </c>
      <c r="E143" s="29" t="s">
        <v>268</v>
      </c>
      <c r="F143" s="29">
        <v>240</v>
      </c>
      <c r="G143" s="29">
        <v>220</v>
      </c>
      <c r="H143" s="61">
        <f>H144+H145</f>
        <v>2600</v>
      </c>
    </row>
    <row r="144" spans="1:8" ht="19.5" thickBot="1">
      <c r="A144" s="117" t="s">
        <v>577</v>
      </c>
      <c r="B144" s="124" t="s">
        <v>99</v>
      </c>
      <c r="C144" s="29">
        <v>884</v>
      </c>
      <c r="D144" s="109" t="s">
        <v>159</v>
      </c>
      <c r="E144" s="29" t="s">
        <v>268</v>
      </c>
      <c r="F144" s="29">
        <v>244</v>
      </c>
      <c r="G144" s="29">
        <v>225</v>
      </c>
      <c r="H144" s="61">
        <v>2065</v>
      </c>
    </row>
    <row r="145" spans="1:8" ht="19.5" thickBot="1">
      <c r="A145" s="117" t="s">
        <v>578</v>
      </c>
      <c r="B145" s="124" t="s">
        <v>100</v>
      </c>
      <c r="C145" s="29">
        <v>884</v>
      </c>
      <c r="D145" s="109" t="s">
        <v>159</v>
      </c>
      <c r="E145" s="29" t="s">
        <v>268</v>
      </c>
      <c r="F145" s="29">
        <v>244</v>
      </c>
      <c r="G145" s="53">
        <v>226</v>
      </c>
      <c r="H145" s="61">
        <v>535</v>
      </c>
    </row>
    <row r="146" spans="1:8" ht="19.5" thickBot="1">
      <c r="A146" s="141" t="s">
        <v>579</v>
      </c>
      <c r="B146" s="126" t="s">
        <v>103</v>
      </c>
      <c r="C146" s="29">
        <v>884</v>
      </c>
      <c r="D146" s="109" t="s">
        <v>159</v>
      </c>
      <c r="E146" s="29" t="s">
        <v>268</v>
      </c>
      <c r="F146" s="29">
        <v>244</v>
      </c>
      <c r="G146" s="53">
        <v>300</v>
      </c>
      <c r="H146" s="61">
        <f>H147</f>
        <v>22</v>
      </c>
    </row>
    <row r="147" spans="1:8" ht="19.5" thickBot="1">
      <c r="A147" s="141" t="s">
        <v>580</v>
      </c>
      <c r="B147" s="31" t="s">
        <v>104</v>
      </c>
      <c r="C147" s="29">
        <v>884</v>
      </c>
      <c r="D147" s="109" t="s">
        <v>159</v>
      </c>
      <c r="E147" s="29" t="s">
        <v>268</v>
      </c>
      <c r="F147" s="29">
        <v>244</v>
      </c>
      <c r="G147" s="53">
        <v>340</v>
      </c>
      <c r="H147" s="61">
        <v>22</v>
      </c>
    </row>
    <row r="148" spans="1:8" s="102" customFormat="1" ht="39.75" thickBot="1">
      <c r="A148" s="138" t="s">
        <v>357</v>
      </c>
      <c r="B148" s="137" t="s">
        <v>267</v>
      </c>
      <c r="C148" s="139">
        <v>884</v>
      </c>
      <c r="D148" s="138" t="s">
        <v>159</v>
      </c>
      <c r="E148" s="140" t="s">
        <v>445</v>
      </c>
      <c r="F148" s="29">
        <v>244</v>
      </c>
      <c r="G148" s="62"/>
      <c r="H148" s="60">
        <f>H149</f>
        <v>3032.8</v>
      </c>
    </row>
    <row r="149" spans="1:8" ht="38.25" thickBot="1">
      <c r="A149" s="141" t="s">
        <v>358</v>
      </c>
      <c r="B149" s="31" t="s">
        <v>396</v>
      </c>
      <c r="C149" s="142">
        <v>884</v>
      </c>
      <c r="D149" s="141" t="s">
        <v>159</v>
      </c>
      <c r="E149" s="53" t="s">
        <v>445</v>
      </c>
      <c r="F149" s="29">
        <v>244</v>
      </c>
      <c r="G149" s="63"/>
      <c r="H149" s="61">
        <f>H150+H151</f>
        <v>3032.8</v>
      </c>
    </row>
    <row r="150" spans="1:8" ht="19.5" thickBot="1">
      <c r="A150" s="117" t="s">
        <v>359</v>
      </c>
      <c r="B150" s="124" t="s">
        <v>100</v>
      </c>
      <c r="C150" s="142">
        <v>884</v>
      </c>
      <c r="D150" s="141" t="s">
        <v>159</v>
      </c>
      <c r="E150" s="53" t="s">
        <v>445</v>
      </c>
      <c r="F150" s="29">
        <v>244</v>
      </c>
      <c r="G150" s="29">
        <v>226</v>
      </c>
      <c r="H150" s="61">
        <v>3012.8</v>
      </c>
    </row>
    <row r="151" spans="1:8" ht="19.5" thickBot="1">
      <c r="A151" s="117" t="s">
        <v>360</v>
      </c>
      <c r="B151" s="31" t="s">
        <v>103</v>
      </c>
      <c r="C151" s="142">
        <v>884</v>
      </c>
      <c r="D151" s="141" t="s">
        <v>159</v>
      </c>
      <c r="E151" s="53" t="s">
        <v>445</v>
      </c>
      <c r="F151" s="29">
        <v>244</v>
      </c>
      <c r="G151" s="29">
        <v>300</v>
      </c>
      <c r="H151" s="61">
        <f>H152</f>
        <v>20</v>
      </c>
    </row>
    <row r="152" spans="1:8" ht="19.5" thickBot="1">
      <c r="A152" s="117" t="s">
        <v>361</v>
      </c>
      <c r="B152" s="31" t="s">
        <v>104</v>
      </c>
      <c r="C152" s="142">
        <v>884</v>
      </c>
      <c r="D152" s="141" t="s">
        <v>159</v>
      </c>
      <c r="E152" s="53" t="s">
        <v>445</v>
      </c>
      <c r="F152" s="29">
        <v>244</v>
      </c>
      <c r="G152" s="29">
        <v>340</v>
      </c>
      <c r="H152" s="61">
        <v>20</v>
      </c>
    </row>
    <row r="153" spans="1:8" s="102" customFormat="1" ht="132" customHeight="1" thickBot="1">
      <c r="A153" s="119" t="s">
        <v>363</v>
      </c>
      <c r="B153" s="143" t="s">
        <v>276</v>
      </c>
      <c r="C153" s="123">
        <v>884</v>
      </c>
      <c r="D153" s="119" t="s">
        <v>159</v>
      </c>
      <c r="E153" s="123" t="s">
        <v>275</v>
      </c>
      <c r="F153" s="123"/>
      <c r="G153" s="28"/>
      <c r="H153" s="60">
        <f>H154</f>
        <v>2208.2</v>
      </c>
    </row>
    <row r="154" spans="1:8" ht="57" thickBot="1">
      <c r="A154" s="117" t="s">
        <v>364</v>
      </c>
      <c r="B154" s="31" t="s">
        <v>119</v>
      </c>
      <c r="C154" s="29">
        <v>884</v>
      </c>
      <c r="D154" s="117" t="s">
        <v>159</v>
      </c>
      <c r="E154" s="29" t="s">
        <v>275</v>
      </c>
      <c r="F154" s="79">
        <v>244</v>
      </c>
      <c r="G154" s="29"/>
      <c r="H154" s="61">
        <f>H155</f>
        <v>2208.2</v>
      </c>
    </row>
    <row r="155" spans="1:8" ht="19.5" thickBot="1">
      <c r="A155" s="117" t="s">
        <v>365</v>
      </c>
      <c r="B155" s="124" t="s">
        <v>100</v>
      </c>
      <c r="C155" s="29">
        <v>884</v>
      </c>
      <c r="D155" s="117" t="s">
        <v>159</v>
      </c>
      <c r="E155" s="29" t="s">
        <v>275</v>
      </c>
      <c r="F155" s="79">
        <v>244</v>
      </c>
      <c r="G155" s="29">
        <v>226</v>
      </c>
      <c r="H155" s="61">
        <v>2208.2</v>
      </c>
    </row>
    <row r="156" spans="1:8" s="102" customFormat="1" ht="38.25" thickBot="1">
      <c r="A156" s="109" t="s">
        <v>362</v>
      </c>
      <c r="B156" s="30" t="s">
        <v>164</v>
      </c>
      <c r="C156" s="28">
        <v>884</v>
      </c>
      <c r="D156" s="109" t="s">
        <v>159</v>
      </c>
      <c r="E156" s="28" t="s">
        <v>165</v>
      </c>
      <c r="F156" s="28"/>
      <c r="G156" s="28"/>
      <c r="H156" s="60">
        <f>H157+H160+H163</f>
        <v>540.1</v>
      </c>
    </row>
    <row r="157" spans="1:8" s="103" customFormat="1" ht="38.25" customHeight="1" thickBot="1">
      <c r="A157" s="119" t="s">
        <v>366</v>
      </c>
      <c r="B157" s="137" t="s">
        <v>446</v>
      </c>
      <c r="C157" s="123">
        <v>884</v>
      </c>
      <c r="D157" s="119" t="s">
        <v>159</v>
      </c>
      <c r="E157" s="123" t="s">
        <v>447</v>
      </c>
      <c r="F157" s="123"/>
      <c r="G157" s="123"/>
      <c r="H157" s="58">
        <f>H158</f>
        <v>340.1</v>
      </c>
    </row>
    <row r="158" spans="1:8" ht="38.25" thickBot="1">
      <c r="A158" s="117" t="s">
        <v>368</v>
      </c>
      <c r="B158" s="31" t="s">
        <v>396</v>
      </c>
      <c r="C158" s="29">
        <v>884</v>
      </c>
      <c r="D158" s="117" t="s">
        <v>159</v>
      </c>
      <c r="E158" s="29" t="s">
        <v>447</v>
      </c>
      <c r="F158" s="29">
        <v>244</v>
      </c>
      <c r="G158" s="29"/>
      <c r="H158" s="61">
        <f>H159</f>
        <v>340.1</v>
      </c>
    </row>
    <row r="159" spans="1:8" ht="24" customHeight="1" thickBot="1">
      <c r="A159" s="117" t="s">
        <v>367</v>
      </c>
      <c r="B159" s="124" t="s">
        <v>100</v>
      </c>
      <c r="C159" s="29">
        <v>884</v>
      </c>
      <c r="D159" s="117" t="s">
        <v>159</v>
      </c>
      <c r="E159" s="29" t="s">
        <v>447</v>
      </c>
      <c r="F159" s="29">
        <v>244</v>
      </c>
      <c r="G159" s="29">
        <v>226</v>
      </c>
      <c r="H159" s="61">
        <v>340.1</v>
      </c>
    </row>
    <row r="160" spans="1:8" s="103" customFormat="1" ht="80.25" customHeight="1" thickBot="1">
      <c r="A160" s="119" t="s">
        <v>448</v>
      </c>
      <c r="B160" s="137" t="s">
        <v>449</v>
      </c>
      <c r="C160" s="123">
        <v>884</v>
      </c>
      <c r="D160" s="119" t="s">
        <v>159</v>
      </c>
      <c r="E160" s="123" t="s">
        <v>454</v>
      </c>
      <c r="F160" s="123"/>
      <c r="G160" s="123"/>
      <c r="H160" s="58">
        <f>H161</f>
        <v>100</v>
      </c>
    </row>
    <row r="161" spans="1:8" ht="42.75" customHeight="1" thickBot="1">
      <c r="A161" s="117" t="s">
        <v>451</v>
      </c>
      <c r="B161" s="31" t="s">
        <v>396</v>
      </c>
      <c r="C161" s="29">
        <v>884</v>
      </c>
      <c r="D161" s="117" t="s">
        <v>159</v>
      </c>
      <c r="E161" s="29" t="s">
        <v>454</v>
      </c>
      <c r="F161" s="29">
        <v>244</v>
      </c>
      <c r="G161" s="29"/>
      <c r="H161" s="61">
        <f>H162</f>
        <v>100</v>
      </c>
    </row>
    <row r="162" spans="1:8" ht="24" customHeight="1" thickBot="1">
      <c r="A162" s="117" t="s">
        <v>452</v>
      </c>
      <c r="B162" s="124" t="s">
        <v>100</v>
      </c>
      <c r="C162" s="29">
        <v>884</v>
      </c>
      <c r="D162" s="117" t="s">
        <v>159</v>
      </c>
      <c r="E162" s="29" t="s">
        <v>454</v>
      </c>
      <c r="F162" s="29">
        <v>244</v>
      </c>
      <c r="G162" s="29">
        <v>226</v>
      </c>
      <c r="H162" s="61">
        <v>100</v>
      </c>
    </row>
    <row r="163" spans="1:8" s="103" customFormat="1" ht="84.75" customHeight="1" thickBot="1">
      <c r="A163" s="119" t="s">
        <v>450</v>
      </c>
      <c r="B163" s="137" t="s">
        <v>453</v>
      </c>
      <c r="C163" s="123">
        <v>884</v>
      </c>
      <c r="D163" s="119" t="s">
        <v>159</v>
      </c>
      <c r="E163" s="123" t="s">
        <v>455</v>
      </c>
      <c r="F163" s="123"/>
      <c r="G163" s="123"/>
      <c r="H163" s="58">
        <f>H164</f>
        <v>100</v>
      </c>
    </row>
    <row r="164" spans="1:8" ht="40.5" customHeight="1" thickBot="1">
      <c r="A164" s="117" t="s">
        <v>456</v>
      </c>
      <c r="B164" s="31" t="s">
        <v>396</v>
      </c>
      <c r="C164" s="29">
        <v>884</v>
      </c>
      <c r="D164" s="117" t="s">
        <v>159</v>
      </c>
      <c r="E164" s="29" t="s">
        <v>455</v>
      </c>
      <c r="F164" s="29">
        <v>244</v>
      </c>
      <c r="G164" s="29"/>
      <c r="H164" s="61">
        <f>H165</f>
        <v>100</v>
      </c>
    </row>
    <row r="165" spans="1:8" ht="24" customHeight="1" thickBot="1">
      <c r="A165" s="117" t="s">
        <v>457</v>
      </c>
      <c r="B165" s="124" t="s">
        <v>100</v>
      </c>
      <c r="C165" s="29">
        <v>884</v>
      </c>
      <c r="D165" s="117" t="s">
        <v>159</v>
      </c>
      <c r="E165" s="29" t="s">
        <v>455</v>
      </c>
      <c r="F165" s="29">
        <v>244</v>
      </c>
      <c r="G165" s="29">
        <v>226</v>
      </c>
      <c r="H165" s="61">
        <v>100</v>
      </c>
    </row>
    <row r="166" spans="1:8" ht="40.5" customHeight="1" thickBot="1">
      <c r="A166" s="109" t="s">
        <v>369</v>
      </c>
      <c r="B166" s="30" t="s">
        <v>458</v>
      </c>
      <c r="C166" s="29">
        <v>884</v>
      </c>
      <c r="D166" s="109" t="s">
        <v>159</v>
      </c>
      <c r="E166" s="29" t="s">
        <v>166</v>
      </c>
      <c r="F166" s="29"/>
      <c r="G166" s="29"/>
      <c r="H166" s="60">
        <f>H167+H173+H179</f>
        <v>2096.8</v>
      </c>
    </row>
    <row r="167" spans="1:8" ht="58.5" customHeight="1" thickBot="1">
      <c r="A167" s="119" t="s">
        <v>370</v>
      </c>
      <c r="B167" s="137" t="s">
        <v>459</v>
      </c>
      <c r="C167" s="123">
        <v>884</v>
      </c>
      <c r="D167" s="119" t="s">
        <v>159</v>
      </c>
      <c r="E167" s="123" t="s">
        <v>270</v>
      </c>
      <c r="F167" s="123"/>
      <c r="G167" s="29"/>
      <c r="H167" s="60">
        <f>H168</f>
        <v>1452.7</v>
      </c>
    </row>
    <row r="168" spans="1:8" ht="36.75" customHeight="1" thickBot="1">
      <c r="A168" s="117" t="s">
        <v>371</v>
      </c>
      <c r="B168" s="31" t="s">
        <v>396</v>
      </c>
      <c r="C168" s="29">
        <v>884</v>
      </c>
      <c r="D168" s="117" t="s">
        <v>159</v>
      </c>
      <c r="E168" s="29" t="s">
        <v>270</v>
      </c>
      <c r="F168" s="29">
        <v>244</v>
      </c>
      <c r="G168" s="29"/>
      <c r="H168" s="61">
        <f>H169+H170</f>
        <v>1452.7</v>
      </c>
    </row>
    <row r="169" spans="1:8" ht="24.75" customHeight="1" thickBot="1">
      <c r="A169" s="117" t="s">
        <v>372</v>
      </c>
      <c r="B169" s="78" t="s">
        <v>100</v>
      </c>
      <c r="C169" s="29">
        <v>884</v>
      </c>
      <c r="D169" s="117" t="s">
        <v>159</v>
      </c>
      <c r="E169" s="29" t="s">
        <v>270</v>
      </c>
      <c r="F169" s="29">
        <v>244</v>
      </c>
      <c r="G169" s="29">
        <v>226</v>
      </c>
      <c r="H169" s="61">
        <v>444.5</v>
      </c>
    </row>
    <row r="170" spans="1:8" ht="21.75" customHeight="1" thickBot="1">
      <c r="A170" s="117" t="s">
        <v>496</v>
      </c>
      <c r="B170" s="31" t="s">
        <v>102</v>
      </c>
      <c r="C170" s="29">
        <v>884</v>
      </c>
      <c r="D170" s="117" t="s">
        <v>159</v>
      </c>
      <c r="E170" s="29" t="s">
        <v>270</v>
      </c>
      <c r="F170" s="29">
        <v>244</v>
      </c>
      <c r="G170" s="29">
        <v>300</v>
      </c>
      <c r="H170" s="61">
        <f>H171+H172</f>
        <v>1008.2</v>
      </c>
    </row>
    <row r="171" spans="1:8" ht="21.75" customHeight="1" thickBot="1">
      <c r="A171" s="117" t="s">
        <v>497</v>
      </c>
      <c r="B171" s="31" t="s">
        <v>103</v>
      </c>
      <c r="C171" s="29">
        <v>884</v>
      </c>
      <c r="D171" s="117" t="s">
        <v>159</v>
      </c>
      <c r="E171" s="29" t="s">
        <v>270</v>
      </c>
      <c r="F171" s="29">
        <v>244</v>
      </c>
      <c r="G171" s="29">
        <v>310</v>
      </c>
      <c r="H171" s="61">
        <v>958.2</v>
      </c>
    </row>
    <row r="172" spans="1:8" ht="21.75" customHeight="1" thickBot="1">
      <c r="A172" s="117" t="s">
        <v>575</v>
      </c>
      <c r="B172" s="80" t="s">
        <v>104</v>
      </c>
      <c r="C172" s="29">
        <v>884</v>
      </c>
      <c r="D172" s="117" t="s">
        <v>159</v>
      </c>
      <c r="E172" s="29" t="s">
        <v>270</v>
      </c>
      <c r="F172" s="29">
        <v>244</v>
      </c>
      <c r="G172" s="29">
        <v>340</v>
      </c>
      <c r="H172" s="61">
        <v>50</v>
      </c>
    </row>
    <row r="173" spans="1:8" s="102" customFormat="1" ht="39.75" customHeight="1" thickBot="1">
      <c r="A173" s="109" t="s">
        <v>373</v>
      </c>
      <c r="B173" s="122" t="s">
        <v>460</v>
      </c>
      <c r="C173" s="28">
        <v>884</v>
      </c>
      <c r="D173" s="109" t="s">
        <v>159</v>
      </c>
      <c r="E173" s="28" t="s">
        <v>168</v>
      </c>
      <c r="F173" s="29">
        <v>244</v>
      </c>
      <c r="G173" s="28"/>
      <c r="H173" s="60">
        <f>H174</f>
        <v>144.10000000000002</v>
      </c>
    </row>
    <row r="174" spans="1:8" ht="41.25" customHeight="1" thickBot="1">
      <c r="A174" s="117" t="s">
        <v>374</v>
      </c>
      <c r="B174" s="31" t="s">
        <v>396</v>
      </c>
      <c r="C174" s="29">
        <v>884</v>
      </c>
      <c r="D174" s="117" t="s">
        <v>159</v>
      </c>
      <c r="E174" s="29" t="s">
        <v>168</v>
      </c>
      <c r="F174" s="29">
        <v>244</v>
      </c>
      <c r="G174" s="29"/>
      <c r="H174" s="61">
        <f>H175+H176</f>
        <v>144.10000000000002</v>
      </c>
    </row>
    <row r="175" spans="1:8" s="94" customFormat="1" ht="24.75" customHeight="1" thickBot="1">
      <c r="A175" s="75" t="s">
        <v>375</v>
      </c>
      <c r="B175" s="78" t="s">
        <v>100</v>
      </c>
      <c r="C175" s="79">
        <v>884</v>
      </c>
      <c r="D175" s="75" t="s">
        <v>159</v>
      </c>
      <c r="E175" s="29" t="s">
        <v>168</v>
      </c>
      <c r="F175" s="29">
        <v>244</v>
      </c>
      <c r="G175" s="79">
        <v>226</v>
      </c>
      <c r="H175" s="61">
        <v>108.9</v>
      </c>
    </row>
    <row r="176" spans="1:8" s="94" customFormat="1" ht="24.75" customHeight="1" thickBot="1">
      <c r="A176" s="75" t="s">
        <v>469</v>
      </c>
      <c r="B176" s="80" t="s">
        <v>102</v>
      </c>
      <c r="C176" s="79">
        <v>884</v>
      </c>
      <c r="D176" s="75" t="s">
        <v>159</v>
      </c>
      <c r="E176" s="29" t="s">
        <v>168</v>
      </c>
      <c r="F176" s="29">
        <v>244</v>
      </c>
      <c r="G176" s="79">
        <v>300</v>
      </c>
      <c r="H176" s="61">
        <f>H177+H178</f>
        <v>35.2</v>
      </c>
    </row>
    <row r="177" spans="1:8" s="94" customFormat="1" ht="24.75" customHeight="1" thickBot="1">
      <c r="A177" s="75" t="s">
        <v>470</v>
      </c>
      <c r="B177" s="80" t="s">
        <v>103</v>
      </c>
      <c r="C177" s="79">
        <v>884</v>
      </c>
      <c r="D177" s="75" t="s">
        <v>159</v>
      </c>
      <c r="E177" s="29" t="s">
        <v>168</v>
      </c>
      <c r="F177" s="29">
        <v>244</v>
      </c>
      <c r="G177" s="79">
        <v>310</v>
      </c>
      <c r="H177" s="61">
        <v>30.1</v>
      </c>
    </row>
    <row r="178" spans="1:8" s="94" customFormat="1" ht="24.75" customHeight="1" thickBot="1">
      <c r="A178" s="75" t="s">
        <v>471</v>
      </c>
      <c r="B178" s="80" t="s">
        <v>104</v>
      </c>
      <c r="C178" s="79">
        <v>884</v>
      </c>
      <c r="D178" s="75" t="s">
        <v>159</v>
      </c>
      <c r="E178" s="29" t="s">
        <v>168</v>
      </c>
      <c r="F178" s="29">
        <v>244</v>
      </c>
      <c r="G178" s="79">
        <v>340</v>
      </c>
      <c r="H178" s="61">
        <v>5.1</v>
      </c>
    </row>
    <row r="179" spans="1:8" s="103" customFormat="1" ht="59.25" thickBot="1">
      <c r="A179" s="119" t="s">
        <v>461</v>
      </c>
      <c r="B179" s="137" t="s">
        <v>167</v>
      </c>
      <c r="C179" s="123">
        <v>884</v>
      </c>
      <c r="D179" s="119" t="s">
        <v>159</v>
      </c>
      <c r="E179" s="123" t="s">
        <v>464</v>
      </c>
      <c r="F179" s="29">
        <v>244</v>
      </c>
      <c r="G179" s="123"/>
      <c r="H179" s="58">
        <f>H180</f>
        <v>500</v>
      </c>
    </row>
    <row r="180" spans="1:8" ht="38.25" thickBot="1">
      <c r="A180" s="117" t="s">
        <v>462</v>
      </c>
      <c r="B180" s="31" t="s">
        <v>396</v>
      </c>
      <c r="C180" s="29">
        <v>884</v>
      </c>
      <c r="D180" s="117" t="s">
        <v>159</v>
      </c>
      <c r="E180" s="29" t="s">
        <v>464</v>
      </c>
      <c r="F180" s="29">
        <v>244</v>
      </c>
      <c r="G180" s="29"/>
      <c r="H180" s="61">
        <f>H181</f>
        <v>500</v>
      </c>
    </row>
    <row r="181" spans="1:8" ht="21.75" customHeight="1" thickBot="1">
      <c r="A181" s="117" t="s">
        <v>463</v>
      </c>
      <c r="B181" s="124" t="s">
        <v>100</v>
      </c>
      <c r="C181" s="29">
        <v>884</v>
      </c>
      <c r="D181" s="117" t="s">
        <v>159</v>
      </c>
      <c r="E181" s="29" t="s">
        <v>464</v>
      </c>
      <c r="F181" s="29">
        <v>244</v>
      </c>
      <c r="G181" s="29">
        <v>226</v>
      </c>
      <c r="H181" s="61">
        <v>500</v>
      </c>
    </row>
    <row r="182" spans="1:8" s="101" customFormat="1" ht="27.75" customHeight="1" thickBot="1">
      <c r="A182" s="110" t="s">
        <v>36</v>
      </c>
      <c r="B182" s="111" t="s">
        <v>169</v>
      </c>
      <c r="C182" s="112">
        <v>884</v>
      </c>
      <c r="D182" s="110" t="s">
        <v>170</v>
      </c>
      <c r="E182" s="112"/>
      <c r="F182" s="112"/>
      <c r="G182" s="112"/>
      <c r="H182" s="114">
        <f>H183+H187</f>
        <v>161.7</v>
      </c>
    </row>
    <row r="183" spans="1:8" s="94" customFormat="1" ht="43.5" customHeight="1" thickBot="1">
      <c r="A183" s="74" t="s">
        <v>38</v>
      </c>
      <c r="B183" s="95" t="s">
        <v>585</v>
      </c>
      <c r="C183" s="79">
        <v>884</v>
      </c>
      <c r="D183" s="74" t="s">
        <v>584</v>
      </c>
      <c r="E183" s="79"/>
      <c r="F183" s="79"/>
      <c r="G183" s="79"/>
      <c r="H183" s="60">
        <f>H184</f>
        <v>31.7</v>
      </c>
    </row>
    <row r="184" spans="1:8" s="94" customFormat="1" ht="78.75" customHeight="1" thickBot="1">
      <c r="A184" s="74" t="s">
        <v>40</v>
      </c>
      <c r="B184" s="144" t="s">
        <v>587</v>
      </c>
      <c r="C184" s="79">
        <v>884</v>
      </c>
      <c r="D184" s="74" t="s">
        <v>584</v>
      </c>
      <c r="E184" s="79" t="s">
        <v>586</v>
      </c>
      <c r="F184" s="79"/>
      <c r="G184" s="79"/>
      <c r="H184" s="60">
        <f>H185</f>
        <v>31.7</v>
      </c>
    </row>
    <row r="185" spans="1:8" s="94" customFormat="1" ht="27.75" customHeight="1" thickBot="1">
      <c r="A185" s="74" t="s">
        <v>42</v>
      </c>
      <c r="B185" s="31" t="s">
        <v>396</v>
      </c>
      <c r="C185" s="79">
        <v>884</v>
      </c>
      <c r="D185" s="74" t="s">
        <v>584</v>
      </c>
      <c r="E185" s="79" t="s">
        <v>586</v>
      </c>
      <c r="F185" s="79">
        <v>244</v>
      </c>
      <c r="G185" s="79"/>
      <c r="H185" s="60">
        <f>H186</f>
        <v>31.7</v>
      </c>
    </row>
    <row r="186" spans="1:8" s="94" customFormat="1" ht="27.75" customHeight="1" thickBot="1">
      <c r="A186" s="74" t="s">
        <v>44</v>
      </c>
      <c r="B186" s="124" t="s">
        <v>100</v>
      </c>
      <c r="C186" s="79">
        <v>884</v>
      </c>
      <c r="D186" s="74" t="s">
        <v>584</v>
      </c>
      <c r="E186" s="79" t="s">
        <v>586</v>
      </c>
      <c r="F186" s="79"/>
      <c r="G186" s="79">
        <v>226</v>
      </c>
      <c r="H186" s="61">
        <v>31.7</v>
      </c>
    </row>
    <row r="187" spans="1:8" s="103" customFormat="1" ht="27.75" customHeight="1" thickBot="1">
      <c r="A187" s="119" t="s">
        <v>46</v>
      </c>
      <c r="B187" s="122" t="s">
        <v>171</v>
      </c>
      <c r="C187" s="123">
        <v>884</v>
      </c>
      <c r="D187" s="119" t="s">
        <v>172</v>
      </c>
      <c r="E187" s="123"/>
      <c r="F187" s="123"/>
      <c r="G187" s="123"/>
      <c r="H187" s="58">
        <f>H188</f>
        <v>130</v>
      </c>
    </row>
    <row r="188" spans="1:8" ht="38.25" thickBot="1">
      <c r="A188" s="117" t="s">
        <v>48</v>
      </c>
      <c r="B188" s="31" t="s">
        <v>173</v>
      </c>
      <c r="C188" s="29">
        <v>884</v>
      </c>
      <c r="D188" s="117" t="s">
        <v>172</v>
      </c>
      <c r="E188" s="29" t="s">
        <v>174</v>
      </c>
      <c r="F188" s="29"/>
      <c r="G188" s="29"/>
      <c r="H188" s="61">
        <f>H189</f>
        <v>130</v>
      </c>
    </row>
    <row r="189" spans="1:8" ht="42.75" customHeight="1" thickBot="1">
      <c r="A189" s="117" t="s">
        <v>588</v>
      </c>
      <c r="B189" s="31" t="s">
        <v>581</v>
      </c>
      <c r="C189" s="29">
        <v>884</v>
      </c>
      <c r="D189" s="117" t="s">
        <v>172</v>
      </c>
      <c r="E189" s="29" t="s">
        <v>176</v>
      </c>
      <c r="F189" s="29"/>
      <c r="G189" s="29"/>
      <c r="H189" s="61">
        <f>H190</f>
        <v>130</v>
      </c>
    </row>
    <row r="190" spans="1:8" ht="38.25" thickBot="1">
      <c r="A190" s="117" t="s">
        <v>589</v>
      </c>
      <c r="B190" s="31" t="s">
        <v>396</v>
      </c>
      <c r="C190" s="29">
        <v>884</v>
      </c>
      <c r="D190" s="117" t="s">
        <v>172</v>
      </c>
      <c r="E190" s="29" t="s">
        <v>176</v>
      </c>
      <c r="F190" s="29">
        <v>244</v>
      </c>
      <c r="G190" s="29"/>
      <c r="H190" s="61">
        <f>H191</f>
        <v>130</v>
      </c>
    </row>
    <row r="191" spans="1:8" ht="21" customHeight="1" thickBot="1">
      <c r="A191" s="117" t="s">
        <v>590</v>
      </c>
      <c r="B191" s="124" t="s">
        <v>100</v>
      </c>
      <c r="C191" s="29">
        <v>884</v>
      </c>
      <c r="D191" s="117" t="s">
        <v>172</v>
      </c>
      <c r="E191" s="29" t="s">
        <v>176</v>
      </c>
      <c r="F191" s="29">
        <v>244</v>
      </c>
      <c r="G191" s="29">
        <v>226</v>
      </c>
      <c r="H191" s="61">
        <v>130</v>
      </c>
    </row>
    <row r="192" spans="1:8" ht="19.5" thickBot="1">
      <c r="A192" s="117" t="s">
        <v>591</v>
      </c>
      <c r="B192" s="124" t="s">
        <v>104</v>
      </c>
      <c r="C192" s="29">
        <v>884</v>
      </c>
      <c r="D192" s="117" t="s">
        <v>172</v>
      </c>
      <c r="E192" s="29" t="s">
        <v>176</v>
      </c>
      <c r="F192" s="29">
        <v>244</v>
      </c>
      <c r="G192" s="29">
        <v>340</v>
      </c>
      <c r="H192" s="61">
        <v>0</v>
      </c>
    </row>
    <row r="193" spans="1:8" s="101" customFormat="1" ht="19.5" thickBot="1">
      <c r="A193" s="110" t="s">
        <v>56</v>
      </c>
      <c r="B193" s="111" t="s">
        <v>329</v>
      </c>
      <c r="C193" s="112">
        <v>884</v>
      </c>
      <c r="D193" s="110" t="s">
        <v>177</v>
      </c>
      <c r="E193" s="112"/>
      <c r="F193" s="112"/>
      <c r="G193" s="112"/>
      <c r="H193" s="114">
        <f>H194</f>
        <v>594</v>
      </c>
    </row>
    <row r="194" spans="1:8" ht="19.5" thickBot="1">
      <c r="A194" s="109" t="s">
        <v>57</v>
      </c>
      <c r="B194" s="32" t="s">
        <v>178</v>
      </c>
      <c r="C194" s="29">
        <v>884</v>
      </c>
      <c r="D194" s="109" t="s">
        <v>179</v>
      </c>
      <c r="E194" s="29"/>
      <c r="F194" s="29"/>
      <c r="G194" s="29"/>
      <c r="H194" s="60">
        <f>H195+H198</f>
        <v>594</v>
      </c>
    </row>
    <row r="195" spans="1:8" ht="40.5" customHeight="1" thickBot="1">
      <c r="A195" s="109" t="s">
        <v>180</v>
      </c>
      <c r="B195" s="122" t="s">
        <v>581</v>
      </c>
      <c r="C195" s="29">
        <v>884</v>
      </c>
      <c r="D195" s="109" t="s">
        <v>179</v>
      </c>
      <c r="E195" s="29" t="s">
        <v>176</v>
      </c>
      <c r="F195" s="29"/>
      <c r="G195" s="29"/>
      <c r="H195" s="60">
        <f>H196</f>
        <v>94</v>
      </c>
    </row>
    <row r="196" spans="1:8" ht="38.25" thickBot="1">
      <c r="A196" s="109" t="s">
        <v>183</v>
      </c>
      <c r="B196" s="31" t="s">
        <v>396</v>
      </c>
      <c r="C196" s="29">
        <v>884</v>
      </c>
      <c r="D196" s="109" t="s">
        <v>179</v>
      </c>
      <c r="E196" s="29" t="s">
        <v>176</v>
      </c>
      <c r="F196" s="29">
        <v>244</v>
      </c>
      <c r="G196" s="29"/>
      <c r="H196" s="60">
        <f>H197</f>
        <v>94</v>
      </c>
    </row>
    <row r="197" spans="1:8" ht="19.5" thickBot="1">
      <c r="A197" s="109" t="s">
        <v>184</v>
      </c>
      <c r="B197" s="124" t="s">
        <v>100</v>
      </c>
      <c r="C197" s="29">
        <v>884</v>
      </c>
      <c r="D197" s="109" t="s">
        <v>179</v>
      </c>
      <c r="E197" s="29" t="s">
        <v>176</v>
      </c>
      <c r="F197" s="29">
        <v>244</v>
      </c>
      <c r="G197" s="29">
        <v>226</v>
      </c>
      <c r="H197" s="60">
        <v>94</v>
      </c>
    </row>
    <row r="198" spans="1:8" s="103" customFormat="1" ht="64.5" customHeight="1" thickBot="1">
      <c r="A198" s="119" t="s">
        <v>536</v>
      </c>
      <c r="B198" s="137" t="s">
        <v>181</v>
      </c>
      <c r="C198" s="123">
        <v>884</v>
      </c>
      <c r="D198" s="119" t="s">
        <v>179</v>
      </c>
      <c r="E198" s="123" t="s">
        <v>182</v>
      </c>
      <c r="F198" s="123"/>
      <c r="G198" s="123"/>
      <c r="H198" s="58">
        <f>H199</f>
        <v>500</v>
      </c>
    </row>
    <row r="199" spans="1:8" ht="38.25" thickBot="1">
      <c r="A199" s="117" t="s">
        <v>537</v>
      </c>
      <c r="B199" s="31" t="s">
        <v>396</v>
      </c>
      <c r="C199" s="29">
        <v>884</v>
      </c>
      <c r="D199" s="117" t="s">
        <v>179</v>
      </c>
      <c r="E199" s="29" t="s">
        <v>182</v>
      </c>
      <c r="F199" s="29">
        <v>244</v>
      </c>
      <c r="G199" s="29"/>
      <c r="H199" s="61">
        <f>H200+H201+H202</f>
        <v>500</v>
      </c>
    </row>
    <row r="200" spans="1:8" ht="24.75" customHeight="1" thickBot="1">
      <c r="A200" s="117" t="s">
        <v>538</v>
      </c>
      <c r="B200" s="124" t="s">
        <v>98</v>
      </c>
      <c r="C200" s="29">
        <v>884</v>
      </c>
      <c r="D200" s="117" t="s">
        <v>179</v>
      </c>
      <c r="E200" s="29" t="s">
        <v>182</v>
      </c>
      <c r="F200" s="29">
        <v>244</v>
      </c>
      <c r="G200" s="29">
        <v>221</v>
      </c>
      <c r="H200" s="61">
        <v>0</v>
      </c>
    </row>
    <row r="201" spans="1:8" ht="23.25" customHeight="1" thickBot="1">
      <c r="A201" s="117" t="s">
        <v>582</v>
      </c>
      <c r="B201" s="124" t="s">
        <v>100</v>
      </c>
      <c r="C201" s="29">
        <v>884</v>
      </c>
      <c r="D201" s="117" t="s">
        <v>179</v>
      </c>
      <c r="E201" s="29" t="s">
        <v>182</v>
      </c>
      <c r="F201" s="29">
        <v>244</v>
      </c>
      <c r="G201" s="29">
        <v>226</v>
      </c>
      <c r="H201" s="61">
        <v>480</v>
      </c>
    </row>
    <row r="202" spans="1:8" ht="19.5" thickBot="1">
      <c r="A202" s="117" t="s">
        <v>583</v>
      </c>
      <c r="B202" s="31" t="s">
        <v>101</v>
      </c>
      <c r="C202" s="29">
        <v>884</v>
      </c>
      <c r="D202" s="117" t="s">
        <v>179</v>
      </c>
      <c r="E202" s="29" t="s">
        <v>182</v>
      </c>
      <c r="F202" s="29">
        <v>244</v>
      </c>
      <c r="G202" s="29">
        <v>290</v>
      </c>
      <c r="H202" s="61">
        <v>20</v>
      </c>
    </row>
    <row r="203" spans="1:8" s="101" customFormat="1" ht="19.5" thickBot="1">
      <c r="A203" s="110" t="s">
        <v>192</v>
      </c>
      <c r="B203" s="111" t="s">
        <v>199</v>
      </c>
      <c r="C203" s="112">
        <v>884</v>
      </c>
      <c r="D203" s="110" t="s">
        <v>200</v>
      </c>
      <c r="E203" s="112"/>
      <c r="F203" s="112"/>
      <c r="G203" s="112"/>
      <c r="H203" s="114">
        <f>H204</f>
        <v>1122.9</v>
      </c>
    </row>
    <row r="204" spans="1:8" ht="19.5" thickBot="1">
      <c r="A204" s="109" t="s">
        <v>193</v>
      </c>
      <c r="B204" s="32" t="s">
        <v>201</v>
      </c>
      <c r="C204" s="29">
        <v>884</v>
      </c>
      <c r="D204" s="109" t="s">
        <v>202</v>
      </c>
      <c r="E204" s="29"/>
      <c r="F204" s="29"/>
      <c r="G204" s="29"/>
      <c r="H204" s="60">
        <f>H205+H216</f>
        <v>1122.9</v>
      </c>
    </row>
    <row r="205" spans="1:8" ht="38.25" thickBot="1">
      <c r="A205" s="109" t="s">
        <v>194</v>
      </c>
      <c r="B205" s="32" t="s">
        <v>116</v>
      </c>
      <c r="C205" s="29">
        <v>884</v>
      </c>
      <c r="D205" s="109" t="s">
        <v>202</v>
      </c>
      <c r="E205" s="28" t="s">
        <v>117</v>
      </c>
      <c r="F205" s="109"/>
      <c r="G205" s="29"/>
      <c r="H205" s="60">
        <f>H206</f>
        <v>699.4</v>
      </c>
    </row>
    <row r="206" spans="1:8" ht="57" thickBot="1">
      <c r="A206" s="117" t="s">
        <v>196</v>
      </c>
      <c r="B206" s="31" t="s">
        <v>119</v>
      </c>
      <c r="C206" s="29">
        <v>884</v>
      </c>
      <c r="D206" s="117" t="s">
        <v>202</v>
      </c>
      <c r="E206" s="29" t="s">
        <v>117</v>
      </c>
      <c r="F206" s="75"/>
      <c r="G206" s="29"/>
      <c r="H206" s="61">
        <f>H207+H214+H210</f>
        <v>699.4</v>
      </c>
    </row>
    <row r="207" spans="1:8" s="104" customFormat="1" ht="20.25" customHeight="1" thickBot="1">
      <c r="A207" s="125" t="s">
        <v>197</v>
      </c>
      <c r="B207" s="126" t="s">
        <v>77</v>
      </c>
      <c r="C207" s="120">
        <v>884</v>
      </c>
      <c r="D207" s="125" t="s">
        <v>202</v>
      </c>
      <c r="E207" s="120" t="s">
        <v>117</v>
      </c>
      <c r="F207" s="92" t="s">
        <v>572</v>
      </c>
      <c r="G207" s="120">
        <v>210</v>
      </c>
      <c r="H207" s="76">
        <f>H208+H209</f>
        <v>651.3</v>
      </c>
    </row>
    <row r="208" spans="1:8" ht="19.5" thickBot="1">
      <c r="A208" s="117" t="s">
        <v>376</v>
      </c>
      <c r="B208" s="31" t="s">
        <v>79</v>
      </c>
      <c r="C208" s="29">
        <v>884</v>
      </c>
      <c r="D208" s="117" t="s">
        <v>202</v>
      </c>
      <c r="E208" s="29" t="s">
        <v>117</v>
      </c>
      <c r="F208" s="75" t="s">
        <v>512</v>
      </c>
      <c r="G208" s="29">
        <v>211</v>
      </c>
      <c r="H208" s="61">
        <v>500.3</v>
      </c>
    </row>
    <row r="209" spans="1:8" ht="19.5" thickBot="1">
      <c r="A209" s="117" t="s">
        <v>377</v>
      </c>
      <c r="B209" s="31" t="s">
        <v>81</v>
      </c>
      <c r="C209" s="29">
        <v>884</v>
      </c>
      <c r="D209" s="117" t="s">
        <v>202</v>
      </c>
      <c r="E209" s="29" t="s">
        <v>117</v>
      </c>
      <c r="F209" s="75" t="s">
        <v>512</v>
      </c>
      <c r="G209" s="29">
        <v>213</v>
      </c>
      <c r="H209" s="61">
        <v>151</v>
      </c>
    </row>
    <row r="210" spans="1:8" ht="19.5" thickBot="1">
      <c r="A210" s="117"/>
      <c r="B210" s="126" t="s">
        <v>97</v>
      </c>
      <c r="C210" s="29">
        <v>884</v>
      </c>
      <c r="D210" s="117" t="s">
        <v>202</v>
      </c>
      <c r="E210" s="29" t="s">
        <v>117</v>
      </c>
      <c r="F210" s="75" t="s">
        <v>574</v>
      </c>
      <c r="G210" s="29">
        <v>220</v>
      </c>
      <c r="H210" s="61">
        <f>H211+H212+H213</f>
        <v>9</v>
      </c>
    </row>
    <row r="211" spans="1:8" ht="19.5" thickBot="1">
      <c r="A211" s="117"/>
      <c r="B211" s="31" t="s">
        <v>98</v>
      </c>
      <c r="C211" s="29">
        <v>884</v>
      </c>
      <c r="D211" s="117" t="s">
        <v>202</v>
      </c>
      <c r="E211" s="29" t="s">
        <v>117</v>
      </c>
      <c r="F211" s="75" t="s">
        <v>513</v>
      </c>
      <c r="G211" s="29">
        <v>221</v>
      </c>
      <c r="H211" s="61">
        <v>2</v>
      </c>
    </row>
    <row r="212" spans="1:8" ht="19.5" thickBot="1">
      <c r="A212" s="117"/>
      <c r="B212" s="31" t="s">
        <v>573</v>
      </c>
      <c r="C212" s="29">
        <v>884</v>
      </c>
      <c r="D212" s="117" t="s">
        <v>202</v>
      </c>
      <c r="E212" s="29" t="s">
        <v>117</v>
      </c>
      <c r="F212" s="75" t="s">
        <v>513</v>
      </c>
      <c r="G212" s="29">
        <v>222</v>
      </c>
      <c r="H212" s="61">
        <v>5</v>
      </c>
    </row>
    <row r="213" spans="1:8" ht="19.5" thickBot="1">
      <c r="A213" s="117"/>
      <c r="B213" s="31" t="s">
        <v>99</v>
      </c>
      <c r="C213" s="29">
        <v>884</v>
      </c>
      <c r="D213" s="117" t="s">
        <v>202</v>
      </c>
      <c r="E213" s="29" t="s">
        <v>117</v>
      </c>
      <c r="F213" s="75" t="s">
        <v>513</v>
      </c>
      <c r="G213" s="29">
        <v>225</v>
      </c>
      <c r="H213" s="61">
        <v>2</v>
      </c>
    </row>
    <row r="214" spans="1:8" s="104" customFormat="1" ht="22.5" customHeight="1" thickBot="1">
      <c r="A214" s="125" t="s">
        <v>198</v>
      </c>
      <c r="B214" s="126" t="s">
        <v>102</v>
      </c>
      <c r="C214" s="120">
        <v>884</v>
      </c>
      <c r="D214" s="125" t="s">
        <v>202</v>
      </c>
      <c r="E214" s="120" t="s">
        <v>117</v>
      </c>
      <c r="F214" s="92" t="s">
        <v>513</v>
      </c>
      <c r="G214" s="120">
        <v>300</v>
      </c>
      <c r="H214" s="76">
        <f>H215</f>
        <v>39.1</v>
      </c>
    </row>
    <row r="215" spans="1:8" ht="19.5" thickBot="1">
      <c r="A215" s="117" t="s">
        <v>337</v>
      </c>
      <c r="B215" s="124" t="s">
        <v>104</v>
      </c>
      <c r="C215" s="29">
        <v>884</v>
      </c>
      <c r="D215" s="117" t="s">
        <v>202</v>
      </c>
      <c r="E215" s="29" t="s">
        <v>117</v>
      </c>
      <c r="F215" s="75" t="s">
        <v>513</v>
      </c>
      <c r="G215" s="29">
        <v>340</v>
      </c>
      <c r="H215" s="61">
        <v>39.1</v>
      </c>
    </row>
    <row r="216" spans="1:8" s="102" customFormat="1" ht="39.75" customHeight="1" thickBot="1">
      <c r="A216" s="109" t="s">
        <v>378</v>
      </c>
      <c r="B216" s="32" t="s">
        <v>203</v>
      </c>
      <c r="C216" s="28">
        <v>884</v>
      </c>
      <c r="D216" s="109" t="s">
        <v>202</v>
      </c>
      <c r="E216" s="28" t="s">
        <v>269</v>
      </c>
      <c r="F216" s="59"/>
      <c r="G216" s="28"/>
      <c r="H216" s="60">
        <f>H217</f>
        <v>423.5</v>
      </c>
    </row>
    <row r="217" spans="1:8" ht="39.75" customHeight="1" thickBot="1">
      <c r="A217" s="117" t="s">
        <v>379</v>
      </c>
      <c r="B217" s="31" t="s">
        <v>593</v>
      </c>
      <c r="C217" s="29">
        <v>884</v>
      </c>
      <c r="D217" s="117" t="s">
        <v>202</v>
      </c>
      <c r="E217" s="29" t="s">
        <v>269</v>
      </c>
      <c r="F217" s="79">
        <v>313</v>
      </c>
      <c r="G217" s="29"/>
      <c r="H217" s="61">
        <f>H218+H219</f>
        <v>423.5</v>
      </c>
    </row>
    <row r="218" spans="1:8" ht="19.5" thickBot="1">
      <c r="A218" s="117" t="s">
        <v>380</v>
      </c>
      <c r="B218" s="124" t="s">
        <v>100</v>
      </c>
      <c r="C218" s="29">
        <v>884</v>
      </c>
      <c r="D218" s="117" t="s">
        <v>202</v>
      </c>
      <c r="E218" s="29" t="s">
        <v>527</v>
      </c>
      <c r="F218" s="79">
        <v>313</v>
      </c>
      <c r="G218" s="29">
        <v>226</v>
      </c>
      <c r="H218" s="61">
        <v>241.5</v>
      </c>
    </row>
    <row r="219" spans="1:8" ht="19.5" customHeight="1" thickBot="1">
      <c r="A219" s="141" t="s">
        <v>381</v>
      </c>
      <c r="B219" s="77" t="s">
        <v>204</v>
      </c>
      <c r="C219" s="29">
        <v>884</v>
      </c>
      <c r="D219" s="117" t="s">
        <v>202</v>
      </c>
      <c r="E219" s="29" t="s">
        <v>526</v>
      </c>
      <c r="F219" s="79">
        <v>313</v>
      </c>
      <c r="G219" s="53">
        <v>262</v>
      </c>
      <c r="H219" s="145">
        <v>182</v>
      </c>
    </row>
    <row r="220" spans="1:8" s="101" customFormat="1" ht="27.75" customHeight="1" thickBot="1">
      <c r="A220" s="110" t="s">
        <v>332</v>
      </c>
      <c r="B220" s="111" t="s">
        <v>326</v>
      </c>
      <c r="C220" s="112">
        <v>884</v>
      </c>
      <c r="D220" s="110" t="s">
        <v>327</v>
      </c>
      <c r="E220" s="113"/>
      <c r="F220" s="112"/>
      <c r="G220" s="112"/>
      <c r="H220" s="114">
        <f>H221</f>
        <v>100</v>
      </c>
    </row>
    <row r="221" spans="1:8" s="102" customFormat="1" ht="38.25" customHeight="1" thickBot="1">
      <c r="A221" s="109" t="s">
        <v>333</v>
      </c>
      <c r="B221" s="30" t="s">
        <v>328</v>
      </c>
      <c r="C221" s="28">
        <v>884</v>
      </c>
      <c r="D221" s="109" t="s">
        <v>325</v>
      </c>
      <c r="E221" s="28"/>
      <c r="F221" s="28"/>
      <c r="G221" s="28"/>
      <c r="H221" s="60">
        <f>H222</f>
        <v>100</v>
      </c>
    </row>
    <row r="222" spans="1:8" ht="38.25" thickBot="1">
      <c r="A222" s="117" t="s">
        <v>334</v>
      </c>
      <c r="B222" s="124" t="s">
        <v>195</v>
      </c>
      <c r="C222" s="29">
        <v>884</v>
      </c>
      <c r="D222" s="117" t="s">
        <v>325</v>
      </c>
      <c r="E222" s="29" t="s">
        <v>472</v>
      </c>
      <c r="F222" s="29"/>
      <c r="G222" s="29"/>
      <c r="H222" s="61">
        <f>H223</f>
        <v>100</v>
      </c>
    </row>
    <row r="223" spans="1:8" ht="38.25" thickBot="1">
      <c r="A223" s="117" t="s">
        <v>335</v>
      </c>
      <c r="B223" s="31" t="s">
        <v>396</v>
      </c>
      <c r="C223" s="29">
        <v>884</v>
      </c>
      <c r="D223" s="117" t="s">
        <v>325</v>
      </c>
      <c r="E223" s="29" t="s">
        <v>472</v>
      </c>
      <c r="F223" s="29">
        <v>244</v>
      </c>
      <c r="G223" s="29"/>
      <c r="H223" s="61">
        <f>H224+H225</f>
        <v>100</v>
      </c>
    </row>
    <row r="224" spans="1:8" ht="19.5" thickBot="1">
      <c r="A224" s="117" t="s">
        <v>382</v>
      </c>
      <c r="B224" s="124" t="s">
        <v>100</v>
      </c>
      <c r="C224" s="29">
        <v>884</v>
      </c>
      <c r="D224" s="117" t="s">
        <v>325</v>
      </c>
      <c r="E224" s="29" t="s">
        <v>472</v>
      </c>
      <c r="F224" s="29">
        <v>244</v>
      </c>
      <c r="G224" s="29">
        <v>226</v>
      </c>
      <c r="H224" s="61">
        <v>80</v>
      </c>
    </row>
    <row r="225" spans="1:8" ht="19.5" thickBot="1">
      <c r="A225" s="117" t="s">
        <v>383</v>
      </c>
      <c r="B225" s="124" t="s">
        <v>104</v>
      </c>
      <c r="C225" s="29">
        <v>884</v>
      </c>
      <c r="D225" s="117" t="s">
        <v>325</v>
      </c>
      <c r="E225" s="29" t="s">
        <v>472</v>
      </c>
      <c r="F225" s="29">
        <v>244</v>
      </c>
      <c r="G225" s="29">
        <v>340</v>
      </c>
      <c r="H225" s="61">
        <v>20</v>
      </c>
    </row>
    <row r="226" spans="1:8" s="101" customFormat="1" ht="19.5" customHeight="1" thickBot="1">
      <c r="A226" s="132" t="s">
        <v>384</v>
      </c>
      <c r="B226" s="134" t="s">
        <v>336</v>
      </c>
      <c r="C226" s="112">
        <v>884</v>
      </c>
      <c r="D226" s="132" t="s">
        <v>323</v>
      </c>
      <c r="E226" s="112"/>
      <c r="F226" s="112"/>
      <c r="G226" s="112"/>
      <c r="H226" s="135">
        <f>H227</f>
        <v>16.6</v>
      </c>
    </row>
    <row r="227" spans="1:8" ht="23.25" customHeight="1" thickBot="1">
      <c r="A227" s="109" t="s">
        <v>385</v>
      </c>
      <c r="B227" s="30" t="s">
        <v>186</v>
      </c>
      <c r="C227" s="31"/>
      <c r="D227" s="109" t="s">
        <v>324</v>
      </c>
      <c r="E227" s="29"/>
      <c r="F227" s="29"/>
      <c r="G227" s="29"/>
      <c r="H227" s="60">
        <f>H228</f>
        <v>16.6</v>
      </c>
    </row>
    <row r="228" spans="1:8" s="103" customFormat="1" ht="59.25" thickBot="1">
      <c r="A228" s="119" t="s">
        <v>386</v>
      </c>
      <c r="B228" s="137" t="s">
        <v>188</v>
      </c>
      <c r="C228" s="123">
        <v>884</v>
      </c>
      <c r="D228" s="119" t="s">
        <v>324</v>
      </c>
      <c r="E228" s="123" t="s">
        <v>189</v>
      </c>
      <c r="F228" s="123"/>
      <c r="G228" s="123"/>
      <c r="H228" s="58">
        <f>H229</f>
        <v>16.6</v>
      </c>
    </row>
    <row r="229" spans="1:8" ht="38.25" thickBot="1">
      <c r="A229" s="117" t="s">
        <v>387</v>
      </c>
      <c r="B229" s="31" t="s">
        <v>396</v>
      </c>
      <c r="C229" s="29">
        <v>884</v>
      </c>
      <c r="D229" s="117" t="s">
        <v>324</v>
      </c>
      <c r="E229" s="29" t="s">
        <v>189</v>
      </c>
      <c r="F229" s="29">
        <v>244</v>
      </c>
      <c r="G229" s="29"/>
      <c r="H229" s="61">
        <f>H230</f>
        <v>16.6</v>
      </c>
    </row>
    <row r="230" spans="1:8" ht="24" customHeight="1" thickBot="1">
      <c r="A230" s="117" t="s">
        <v>388</v>
      </c>
      <c r="B230" s="124" t="s">
        <v>104</v>
      </c>
      <c r="C230" s="29">
        <v>884</v>
      </c>
      <c r="D230" s="117" t="s">
        <v>324</v>
      </c>
      <c r="E230" s="29" t="s">
        <v>189</v>
      </c>
      <c r="F230" s="29">
        <v>244</v>
      </c>
      <c r="G230" s="29">
        <v>340</v>
      </c>
      <c r="H230" s="61">
        <v>16.6</v>
      </c>
    </row>
    <row r="231" spans="1:8" ht="19.5" thickBot="1">
      <c r="A231" s="109"/>
      <c r="B231" s="28" t="s">
        <v>205</v>
      </c>
      <c r="C231" s="29"/>
      <c r="D231" s="109">
        <v>9800</v>
      </c>
      <c r="E231" s="29"/>
      <c r="F231" s="29"/>
      <c r="G231" s="29"/>
      <c r="H231" s="60">
        <f>H13+H89+H126+H182+H193+H203+H226+H220+H112</f>
        <v>26485.9</v>
      </c>
    </row>
  </sheetData>
  <sheetProtection/>
  <mergeCells count="15">
    <mergeCell ref="C9:C11"/>
    <mergeCell ref="D9:D11"/>
    <mergeCell ref="E9:E11"/>
    <mergeCell ref="D2:H2"/>
    <mergeCell ref="G9:G11"/>
    <mergeCell ref="A1:H1"/>
    <mergeCell ref="A3:H3"/>
    <mergeCell ref="A4:H4"/>
    <mergeCell ref="H9:H11"/>
    <mergeCell ref="A5:H5"/>
    <mergeCell ref="A6:H6"/>
    <mergeCell ref="A7:H7"/>
    <mergeCell ref="A9:A11"/>
    <mergeCell ref="F9:F11"/>
    <mergeCell ref="B9:B11"/>
  </mergeCells>
  <printOptions horizontalCentered="1"/>
  <pageMargins left="0" right="0" top="0.7874015748031497" bottom="0" header="0" footer="0"/>
  <pageSetup horizontalDpi="600" verticalDpi="600" orientation="portrait" paperSize="9" scale="52" r:id="rId1"/>
  <rowBreaks count="5" manualBreakCount="5">
    <brk id="51" max="255" man="1"/>
    <brk id="91" max="255" man="1"/>
    <brk id="128" max="255" man="1"/>
    <brk id="164" max="255" man="1"/>
    <brk id="2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1" sqref="A1:G13"/>
    </sheetView>
  </sheetViews>
  <sheetFormatPr defaultColWidth="9.00390625" defaultRowHeight="12.75"/>
  <cols>
    <col min="1" max="1" width="16.625" style="0" customWidth="1"/>
    <col min="2" max="2" width="29.125" style="0" customWidth="1"/>
    <col min="3" max="3" width="31.375" style="0" customWidth="1"/>
    <col min="4" max="4" width="24.375" style="0" customWidth="1"/>
    <col min="5" max="5" width="15.00390625" style="0" customWidth="1"/>
    <col min="6" max="7" width="9.25390625" style="0" hidden="1" customWidth="1"/>
  </cols>
  <sheetData>
    <row r="1" spans="1:10" ht="15">
      <c r="A1" s="34"/>
      <c r="B1" s="384" t="s">
        <v>825</v>
      </c>
      <c r="C1" s="385"/>
      <c r="D1" s="385"/>
      <c r="E1" s="385"/>
      <c r="F1" s="385"/>
      <c r="G1" s="385"/>
      <c r="H1" s="34"/>
      <c r="I1" s="34"/>
      <c r="J1" s="34"/>
    </row>
    <row r="2" spans="1:10" ht="33" customHeight="1">
      <c r="A2" s="34"/>
      <c r="B2" s="385"/>
      <c r="C2" s="385"/>
      <c r="D2" s="385"/>
      <c r="E2" s="385"/>
      <c r="F2" s="385"/>
      <c r="G2" s="385"/>
      <c r="H2" s="34"/>
      <c r="I2" s="34"/>
      <c r="J2" s="34"/>
    </row>
    <row r="3" spans="1:5" ht="8.25" customHeight="1">
      <c r="A3" s="7"/>
      <c r="B3" s="7"/>
      <c r="C3" s="7"/>
      <c r="D3" s="7"/>
      <c r="E3" s="36"/>
    </row>
    <row r="4" spans="1:10" ht="71.25" customHeight="1">
      <c r="A4" s="393" t="s">
        <v>826</v>
      </c>
      <c r="B4" s="393"/>
      <c r="C4" s="393"/>
      <c r="D4" s="393"/>
      <c r="E4" s="393"/>
      <c r="F4" s="34"/>
      <c r="G4" s="34"/>
      <c r="H4" s="34"/>
      <c r="I4" s="34"/>
      <c r="J4" s="34"/>
    </row>
    <row r="5" spans="1:10" ht="15.75">
      <c r="A5" s="392"/>
      <c r="B5" s="392"/>
      <c r="C5" s="392"/>
      <c r="D5" s="392"/>
      <c r="E5" s="392"/>
      <c r="F5" s="34"/>
      <c r="G5" s="34"/>
      <c r="H5" s="34"/>
      <c r="I5" s="34"/>
      <c r="J5" s="34"/>
    </row>
    <row r="6" spans="1:5" ht="19.5" thickBot="1">
      <c r="A6" s="65"/>
      <c r="B6" s="65"/>
      <c r="C6" s="65"/>
      <c r="D6" s="65"/>
      <c r="E6" s="66" t="s">
        <v>299</v>
      </c>
    </row>
    <row r="7" spans="1:7" ht="36.75" customHeight="1" thickBot="1">
      <c r="A7" s="380" t="s">
        <v>642</v>
      </c>
      <c r="B7" s="381"/>
      <c r="C7" s="388" t="s">
        <v>298</v>
      </c>
      <c r="D7" s="390" t="s">
        <v>674</v>
      </c>
      <c r="E7" s="382" t="s">
        <v>675</v>
      </c>
      <c r="F7" s="386" t="s">
        <v>674</v>
      </c>
      <c r="G7" s="386" t="s">
        <v>675</v>
      </c>
    </row>
    <row r="8" spans="1:10" ht="33" customHeight="1" thickBot="1">
      <c r="A8" s="196" t="s">
        <v>676</v>
      </c>
      <c r="B8" s="196" t="s">
        <v>677</v>
      </c>
      <c r="C8" s="389"/>
      <c r="D8" s="391"/>
      <c r="E8" s="383"/>
      <c r="F8" s="387"/>
      <c r="G8" s="387"/>
      <c r="H8" s="55"/>
      <c r="I8" s="55"/>
      <c r="J8" s="55"/>
    </row>
    <row r="9" spans="1:10" ht="49.5" customHeight="1" thickBot="1">
      <c r="A9" s="262">
        <v>885</v>
      </c>
      <c r="B9" s="262"/>
      <c r="C9" s="262" t="s">
        <v>827</v>
      </c>
      <c r="D9" s="263">
        <f>D10</f>
        <v>6700</v>
      </c>
      <c r="E9" s="263">
        <f>E10</f>
        <v>5653.9000000000015</v>
      </c>
      <c r="F9" s="258">
        <v>-408.3</v>
      </c>
      <c r="G9" s="60">
        <v>-411.7</v>
      </c>
      <c r="H9" s="55"/>
      <c r="I9" s="55"/>
      <c r="J9" s="55"/>
    </row>
    <row r="10" spans="1:7" ht="45" customHeight="1" thickBot="1">
      <c r="A10" s="251">
        <v>885</v>
      </c>
      <c r="B10" s="194" t="s">
        <v>307</v>
      </c>
      <c r="C10" s="252" t="s">
        <v>207</v>
      </c>
      <c r="D10" s="264">
        <f>D11+D12</f>
        <v>6700</v>
      </c>
      <c r="E10" s="264">
        <f>E11+E12</f>
        <v>5653.9000000000015</v>
      </c>
      <c r="F10" s="258">
        <f>F11+F12</f>
        <v>-408.3000000000029</v>
      </c>
      <c r="G10" s="60">
        <f>SUM(G11:G12)</f>
        <v>-411.7000000000007</v>
      </c>
    </row>
    <row r="11" spans="1:7" ht="71.25" customHeight="1" thickBot="1">
      <c r="A11" s="251">
        <v>885</v>
      </c>
      <c r="B11" s="194" t="s">
        <v>678</v>
      </c>
      <c r="C11" s="252" t="s">
        <v>644</v>
      </c>
      <c r="D11" s="264">
        <v>-33191.6</v>
      </c>
      <c r="E11" s="264">
        <v>-33889.1</v>
      </c>
      <c r="F11" s="259">
        <v>-32791.4</v>
      </c>
      <c r="G11" s="61">
        <v>-31400.4</v>
      </c>
    </row>
    <row r="12" spans="1:7" ht="72" customHeight="1" thickBot="1">
      <c r="A12" s="260">
        <v>885</v>
      </c>
      <c r="B12" s="193" t="s">
        <v>312</v>
      </c>
      <c r="C12" s="261" t="s">
        <v>643</v>
      </c>
      <c r="D12" s="265">
        <v>39891.6</v>
      </c>
      <c r="E12" s="265">
        <v>39543</v>
      </c>
      <c r="F12" s="259">
        <v>32383.1</v>
      </c>
      <c r="G12" s="61">
        <v>30988.7</v>
      </c>
    </row>
    <row r="13" spans="1:7" ht="26.25" customHeight="1" thickBot="1">
      <c r="A13" s="380"/>
      <c r="B13" s="381"/>
      <c r="C13" s="195" t="s">
        <v>679</v>
      </c>
      <c r="D13" s="266">
        <f>SUM(D11:D12)</f>
        <v>6700</v>
      </c>
      <c r="E13" s="267">
        <f>SUM(E11:E12)</f>
        <v>5653.9000000000015</v>
      </c>
      <c r="F13" s="60">
        <f>SUM(F11:F12)</f>
        <v>-408.3000000000029</v>
      </c>
      <c r="G13" s="60">
        <f>SUM(G11:G12)</f>
        <v>-411.7000000000007</v>
      </c>
    </row>
    <row r="15" spans="1:5" ht="18.75">
      <c r="A15" s="37"/>
      <c r="B15" s="7"/>
      <c r="C15" s="7"/>
      <c r="D15" s="7"/>
      <c r="E15" s="7"/>
    </row>
    <row r="16" spans="1:5" ht="18.75">
      <c r="A16" s="38"/>
      <c r="B16" s="7"/>
      <c r="C16" s="7"/>
      <c r="D16" s="7"/>
      <c r="E16" s="7"/>
    </row>
  </sheetData>
  <sheetProtection/>
  <mergeCells count="10">
    <mergeCell ref="A7:B7"/>
    <mergeCell ref="E7:E8"/>
    <mergeCell ref="B1:G2"/>
    <mergeCell ref="F7:F8"/>
    <mergeCell ref="G7:G8"/>
    <mergeCell ref="A13:B13"/>
    <mergeCell ref="C7:C8"/>
    <mergeCell ref="D7:D8"/>
    <mergeCell ref="A5:E5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2019-05-13T09:35:43Z</cp:lastPrinted>
  <dcterms:created xsi:type="dcterms:W3CDTF">2010-11-28T09:54:52Z</dcterms:created>
  <dcterms:modified xsi:type="dcterms:W3CDTF">2019-05-13T14:34:19Z</dcterms:modified>
  <cp:category/>
  <cp:version/>
  <cp:contentType/>
  <cp:contentStatus/>
</cp:coreProperties>
</file>