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170" windowWidth="14955" windowHeight="7035" activeTab="2"/>
  </bookViews>
  <sheets>
    <sheet name="ДОХОДЫ пр.1" sheetId="1" r:id="rId1"/>
    <sheet name="РАСХОДЫ пр.3" sheetId="2" r:id="rId2"/>
    <sheet name="дефицит пр.5" sheetId="3" r:id="rId3"/>
  </sheets>
  <externalReferences>
    <externalReference r:id="rId6"/>
  </externalReferences>
  <definedNames>
    <definedName name="_edn1" localSheetId="1">'РАСХОДЫ пр.3'!#REF!</definedName>
    <definedName name="_edn2" localSheetId="1">'РАСХОДЫ пр.3'!#REF!</definedName>
    <definedName name="_edn3" localSheetId="1">'РАСХОДЫ пр.3'!#REF!</definedName>
    <definedName name="_ednref1" localSheetId="1">'РАСХОДЫ пр.3'!#REF!</definedName>
    <definedName name="_ednref2" localSheetId="1">'РАСХОДЫ пр.3'!#REF!</definedName>
    <definedName name="_ednref3" localSheetId="1">'РАСХОДЫ пр.3'!#REF!</definedName>
    <definedName name="в" localSheetId="2">#REF!,#REF!,#REF!,#REF!</definedName>
    <definedName name="в" localSheetId="0">#REF!,#REF!,#REF!,#REF!</definedName>
    <definedName name="в" localSheetId="1">#REF!,#REF!,#REF!,#REF!</definedName>
    <definedName name="в">#REF!,#REF!,#REF!,#REF!</definedName>
    <definedName name="_xlnm.Print_Area" localSheetId="2">'дефицит пр.5'!$A$1:$D$14</definedName>
    <definedName name="_xlnm.Print_Area" localSheetId="0">'ДОХОДЫ пр.1'!$A$1:$F$40</definedName>
    <definedName name="_xlnm.Print_Area" localSheetId="1">'РАСХОДЫ пр.3'!$A$1:$H$35</definedName>
  </definedNames>
  <calcPr fullCalcOnLoad="1" refMode="R1C1"/>
</workbook>
</file>

<file path=xl/sharedStrings.xml><?xml version="1.0" encoding="utf-8"?>
<sst xmlns="http://schemas.openxmlformats.org/spreadsheetml/2006/main" count="188" uniqueCount="166">
  <si>
    <t>тыс. руб.</t>
  </si>
  <si>
    <t>№ п/п</t>
  </si>
  <si>
    <t xml:space="preserve">Код </t>
  </si>
  <si>
    <t xml:space="preserve">Наименование источника  дохода               </t>
  </si>
  <si>
    <t xml:space="preserve">Сумма </t>
  </si>
  <si>
    <t>ДОХОДЫ  БЮДЖЕТА -  ВСЕГО</t>
  </si>
  <si>
    <t>1.</t>
  </si>
  <si>
    <t>000 1 05 00000 00 0000 000</t>
  </si>
  <si>
    <t xml:space="preserve">НАЛОГИ НА СОВОКУПНЫЙ ДОХОД                        </t>
  </si>
  <si>
    <t>1.1.</t>
  </si>
  <si>
    <t xml:space="preserve">Налог, взимаемый в связи с применением упрощенной системы налогообложения                 </t>
  </si>
  <si>
    <t>1.2.</t>
  </si>
  <si>
    <t xml:space="preserve">Единый налог на вмененный доход для отдельных видов деятельности </t>
  </si>
  <si>
    <t>1.3.</t>
  </si>
  <si>
    <t>2.</t>
  </si>
  <si>
    <t xml:space="preserve">НАЛОГИ НА ИМУЩЕСТВО                               </t>
  </si>
  <si>
    <t>2.1.</t>
  </si>
  <si>
    <t xml:space="preserve">Налоги на имущество физических лиц </t>
  </si>
  <si>
    <t>3.</t>
  </si>
  <si>
    <t>4.</t>
  </si>
  <si>
    <t>000 1 11 00000 00 0000 000</t>
  </si>
  <si>
    <t xml:space="preserve">ДОХОДЫ ОТ ИСПОЛЬЗОВАНИЯ ИМУЩЕСТВА, НАХОДЯЩЕГОСЯ В ГОСУДАРСТВЕННОЙ И МУНИЦИПАЛЬНОЙ СОБСТВЕННОСТИ     </t>
  </si>
  <si>
    <t>4.1.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</si>
  <si>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</si>
  <si>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5.</t>
  </si>
  <si>
    <t>000 1 13 00000 00 0000 000</t>
  </si>
  <si>
    <t>ДОХОДЫ ОТ ОКАЗАНИЯ ПЛАТНЫХ УСЛУГ И КОМПЕНСАЦИИ ЗАТРАТ ГОСУДАРСТВА</t>
  </si>
  <si>
    <t>5.1.</t>
  </si>
  <si>
    <t>Прочие доходы от оказания платных услуг и компенсации затрат государства</t>
  </si>
  <si>
    <t>6.</t>
  </si>
  <si>
    <t>000 1 16 00000 00 0000 000</t>
  </si>
  <si>
    <t xml:space="preserve">ШТРАФЫ, САНКЦИИ, ВОЗМЕЩЕНИЕ УЩЕРБА  </t>
  </si>
  <si>
    <t>6.1.</t>
  </si>
  <si>
    <t>182 1 16 06000 01 0000 140</t>
  </si>
  <si>
    <t xml:space="preserve">Денежные взыскания (штрафы) за нарушение законодательства о применении контрольно-кассовой   техники при осуществлении наличных денежных расчетов и (или) расчетов с использованием платежных карт  </t>
  </si>
  <si>
    <t>6.2.</t>
  </si>
  <si>
    <t>6.3.</t>
  </si>
  <si>
    <t>Прочие    поступления    от    денежных  взысканий  (штрафов)  и  иных  сумм   в возмещение   ущерба,   зачисляемые    в бюджеты  внутригородских  муниципальных образований    городов     федерального значения Москвы и Санкт-Петербурга</t>
  </si>
  <si>
    <t>7.</t>
  </si>
  <si>
    <t>000 1 17 00000 00 0000 000</t>
  </si>
  <si>
    <t xml:space="preserve">ПРОЧИЕ НЕНАЛОГОВЫЕ ДОХОДЫ     </t>
  </si>
  <si>
    <t>7.1.</t>
  </si>
  <si>
    <t>Невыясненные поступления, зачисляемые в   бюджеты внутригородских муниципальных образований городов федерального значения Москвы и Санкт-Петербурга</t>
  </si>
  <si>
    <t>7.2.</t>
  </si>
  <si>
    <t>Прочие неналоговые доходы  бюджетов внутригородских муниципальных образований городов федерального значения Москвы и Санкт-Петербурга</t>
  </si>
  <si>
    <t>8.</t>
  </si>
  <si>
    <t>000 2 00 00000 00 0000 000</t>
  </si>
  <si>
    <t>8.1.</t>
  </si>
  <si>
    <t>Прочие дотации  бюджетам внутригородских муниципальных образований городов федерального значения Москвы и Санкт-Петербурга</t>
  </si>
  <si>
    <t>8.2.</t>
  </si>
  <si>
    <t>Субвенции бюджетам субъектов Российской Федерации и муниципальных образований</t>
  </si>
  <si>
    <t>8.4.</t>
  </si>
  <si>
    <t>Наименование</t>
  </si>
  <si>
    <t>Раздел, подраздел</t>
  </si>
  <si>
    <t>Целевая статья</t>
  </si>
  <si>
    <t>Вид расходов</t>
  </si>
  <si>
    <t>Сумма</t>
  </si>
  <si>
    <t>РАСХОДЫ БЮДЖЕТА - ВСЕГО</t>
  </si>
  <si>
    <t>I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</si>
  <si>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</si>
  <si>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</si>
  <si>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</si>
  <si>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</si>
  <si>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</si>
  <si>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</si>
  <si>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II.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</si>
  <si>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</si>
  <si>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</si>
  <si>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1.5.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</si>
  <si>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</si>
  <si>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</si>
  <si>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</si>
  <si>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</si>
  <si>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</si>
  <si>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</si>
  <si>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</si>
  <si>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</si>
  <si>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ЖИЛИЩНО-КОММУНАЛЬНОЕ ХОЗЯЙСТВО</t>
  </si>
  <si>
    <t>0500</t>
  </si>
  <si>
    <t>Благоустройство</t>
  </si>
  <si>
    <t>0503</t>
  </si>
  <si>
    <t>ОБРАЗОВАНИЕ</t>
  </si>
  <si>
    <t>0700</t>
  </si>
  <si>
    <t>Молодежная политика и оздоровление детей</t>
  </si>
  <si>
    <t>0707</t>
  </si>
  <si>
    <t>0800</t>
  </si>
  <si>
    <t>Культура</t>
  </si>
  <si>
    <t>0801</t>
  </si>
  <si>
    <t xml:space="preserve"> СОЦИАЛЬНАЯ ПОЛИТИКА</t>
  </si>
  <si>
    <t>Охрана семьи и детства</t>
  </si>
  <si>
    <t>1004</t>
  </si>
  <si>
    <t xml:space="preserve"> ФИЗИЧЕСКАЯ КУЛЬТУРА И СПОРТ</t>
  </si>
  <si>
    <t>1100</t>
  </si>
  <si>
    <t>9.1.</t>
  </si>
  <si>
    <t>Массовый спорт</t>
  </si>
  <si>
    <t>1102</t>
  </si>
  <si>
    <t>СРЕДСТВА МАССОВОЙ ИНФОРМАЦИИ</t>
  </si>
  <si>
    <t>Периодическая печать и издательства</t>
  </si>
  <si>
    <t>1200</t>
  </si>
  <si>
    <t>Код</t>
  </si>
  <si>
    <t>3.2.</t>
  </si>
  <si>
    <t>Дорожное хозяйство (дорожные фонды)</t>
  </si>
  <si>
    <t>0409</t>
  </si>
  <si>
    <t>000 01 00 00 00 00 0000 000</t>
  </si>
  <si>
    <t>000  01 05 00 00 00 0000 000</t>
  </si>
  <si>
    <t>000 1 06 00000 00 0000 000</t>
  </si>
  <si>
    <t>НАЛОГОВЫЕ И НЕНАЛОГОВЫЕ ДОХОДЫ -  ИТОГО</t>
  </si>
  <si>
    <t>НАЛОГОВЫЕ ДОХОДЫ  -  ИТОГО</t>
  </si>
  <si>
    <t>НЕНАЛОГОВЫЕ ДОХОДЫ  -   ИТОГО</t>
  </si>
  <si>
    <t xml:space="preserve">БЕЗВОЗМЕЗДНЫЕ ПОСТУПЛЕНИЯ   -  ИТОГО   </t>
  </si>
  <si>
    <t xml:space="preserve">Источники внутреннего финансирования дефицитов бюджетов </t>
  </si>
  <si>
    <t>Изменение остатков средств на счетах по учету средств бюджетов</t>
  </si>
  <si>
    <t>Источники финансирования дефицитов бюджетов  - всего</t>
  </si>
  <si>
    <t>КУЛЬТУРА,  КИНЕМАТОГРАФИЯ</t>
  </si>
  <si>
    <t>Исполнение</t>
  </si>
  <si>
    <t>% исполнения</t>
  </si>
  <si>
    <t>% Исполнения</t>
  </si>
  <si>
    <t>0705</t>
  </si>
  <si>
    <t>Профессиональная подготовка,переподготовка и повышение квалификации</t>
  </si>
  <si>
    <t xml:space="preserve"> МУНИЦИПАЛЬНЫЙ СОВЕТ поселок КОМАРОВО</t>
  </si>
  <si>
    <t xml:space="preserve">МЕСТНАЯ АДМИНИСТРАЦИЯ   поселок КОМАРОВО                </t>
  </si>
  <si>
    <t>5.2.</t>
  </si>
  <si>
    <t>7</t>
  </si>
  <si>
    <t>Социальное обеспечение населения</t>
  </si>
  <si>
    <t>Денежные взыскания  (штрафы) за нарушение законодательства Российской Федерации о размещении заказов на поставки товаров,выполнение работ,оказание услуг</t>
  </si>
  <si>
    <t>Почие безвозмездные поступления</t>
  </si>
  <si>
    <t xml:space="preserve">к Решению МС поселок Комарово </t>
  </si>
  <si>
    <t>Приложение №  2</t>
  </si>
  <si>
    <t>Приложение №  3</t>
  </si>
  <si>
    <t>Приложение №  1</t>
  </si>
  <si>
    <t xml:space="preserve">                                                             к Решению  МС поселок Комарово</t>
  </si>
  <si>
    <t xml:space="preserve">от апреля  2016 года № </t>
  </si>
  <si>
    <t>Налог, взимаемый в связи с применением патентной системы налогообложения</t>
  </si>
  <si>
    <t>182 1 05 04000 02 0000 110</t>
  </si>
  <si>
    <t>ОТЧЕТ ПО ПОКАЗАТЕЯМ  ДОХОДОВ БЮДЖЕТА МУНИЦИПАЛЬНОГО ОБРАЗОВАНИЯ поселок КОМАРОВО  ЗА 2015 ГОД ПО КОДАМ КЛАССИФИКАЦИИ ДОХОДОВ БЮДЖЕТОВ</t>
  </si>
  <si>
    <t>ОТЧЕТ ПО ПОКАЗАТЕЛЯМ РАСХОДОВ БЮДЖЕТА МУНИЦИПАЛЬНОГО ОБРАЗОВАНИЯ поелок КОМАРОВО  ЗА 2015 ГОД ПО РАЗДЕЛАМ И ПОДРАЗДЕЛАМ КЛАССИФИКАЦИИ РАСХОДОВ БЮДЖЕТА</t>
  </si>
  <si>
    <t>0314</t>
  </si>
  <si>
    <t>2.2.</t>
  </si>
  <si>
    <t>Другие вопросы в области национальной безопасности</t>
  </si>
  <si>
    <t>3.1.</t>
  </si>
  <si>
    <t>Общеэкономические вопросы</t>
  </si>
  <si>
    <t>0401</t>
  </si>
  <si>
    <t>3.3.</t>
  </si>
  <si>
    <t>0410</t>
  </si>
  <si>
    <t>Информационные технологии и связь</t>
  </si>
  <si>
    <t xml:space="preserve">от   апреля  2016 года №  </t>
  </si>
  <si>
    <t>ОТЧЕТ ПО ПОКАЗАТЕЛЯМ ИСТОЧНИКОВ ФИНАНСИРОВАНИЯ ДЕФИЦИТА БЮДЖЕТА МУНИЦИПАЛЬНОГО ОБРАЗОВАНИЯ поселок КОМАРОВО ЗА 2015 ГОД ПО КОДАМ КЛАССИФИКАЦИИ ИСТОЧНИКОВ ФИНАНСИРОВАНИЯ ДЕФИЦИТОВ БЮДЖЕТОВ</t>
  </si>
  <si>
    <t>182  1 05 01000 00 0000 110</t>
  </si>
  <si>
    <t>182 1 05 02010 02 0000 110</t>
  </si>
  <si>
    <t>182 1 06 01000 00 0000 110</t>
  </si>
  <si>
    <t>830 1 11 05010 00 0000 120</t>
  </si>
  <si>
    <t>867 1 13 02000 00 0000 130</t>
  </si>
  <si>
    <t>885 1 16 33000 00 0000 140</t>
  </si>
  <si>
    <t>855 1 16 90030 03 0000 140</t>
  </si>
  <si>
    <t>885 1 17 01030 03 0000 180</t>
  </si>
  <si>
    <t>885 1 17 05030 03 0000 180</t>
  </si>
  <si>
    <t>885 2 02 01999 03 0000 151</t>
  </si>
  <si>
    <t>885 2 02 03000 00 0000 151</t>
  </si>
  <si>
    <t>885 2 07 00000 00 0000 180</t>
  </si>
  <si>
    <t xml:space="preserve">                                                 к Решению  МС поселок Комарово от апреля 2016 года №</t>
  </si>
  <si>
    <t>Увеличение счетов расчетов</t>
  </si>
  <si>
    <t>Уменьшение счетов расчетов</t>
  </si>
  <si>
    <t>000  01 05 02 01 03 0000 510</t>
  </si>
  <si>
    <t>000  01 05 02 01 03 0000 610</t>
  </si>
  <si>
    <t>Утверждено</t>
  </si>
  <si>
    <t>Исполнено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</si>
</sst>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8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vertical="justify"/>
    </xf>
    <xf numFmtId="0" fontId="2" fillId="0" borderId="0" xfId="0" applyFont="1" applyAlignment="1">
      <alignment horizontal="right"/>
    </xf>
    <xf numFmtId="0" fontId="0" fillId="0" borderId="0" xfId="0" applyFont="1" applyAlignment="1">
      <alignment vertical="justify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 wrapText="1"/>
    </xf>
    <xf numFmtId="0" fontId="3" fillId="0" borderId="11" xfId="0" applyFont="1" applyBorder="1" applyAlignment="1">
      <alignment horizontal="center" vertical="justify" wrapText="1"/>
    </xf>
    <xf numFmtId="2" fontId="3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justify" wrapText="1"/>
    </xf>
    <xf numFmtId="0" fontId="2" fillId="0" borderId="11" xfId="0" applyFont="1" applyBorder="1" applyAlignment="1">
      <alignment horizontal="center" vertical="justify" wrapText="1"/>
    </xf>
    <xf numFmtId="1" fontId="2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top" wrapText="1"/>
    </xf>
    <xf numFmtId="164" fontId="3" fillId="33" borderId="10" xfId="0" applyNumberFormat="1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justify" wrapText="1"/>
    </xf>
    <xf numFmtId="164" fontId="3" fillId="0" borderId="1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top" wrapText="1"/>
    </xf>
    <xf numFmtId="14" fontId="3" fillId="0" borderId="10" xfId="0" applyNumberFormat="1" applyFont="1" applyBorder="1" applyAlignment="1">
      <alignment horizontal="center" vertical="justify"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top" wrapText="1"/>
    </xf>
    <xf numFmtId="3" fontId="2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vertical="justify"/>
    </xf>
    <xf numFmtId="0" fontId="2" fillId="0" borderId="0" xfId="0" applyFont="1" applyAlignment="1">
      <alignment/>
    </xf>
    <xf numFmtId="0" fontId="3" fillId="0" borderId="10" xfId="0" applyFont="1" applyBorder="1" applyAlignment="1">
      <alignment vertical="justify" wrapText="1"/>
    </xf>
    <xf numFmtId="0" fontId="3" fillId="0" borderId="1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vertical="justify" wrapText="1"/>
    </xf>
    <xf numFmtId="0" fontId="3" fillId="33" borderId="10" xfId="0" applyFont="1" applyFill="1" applyBorder="1" applyAlignment="1">
      <alignment horizontal="center" vertical="top" wrapText="1"/>
    </xf>
    <xf numFmtId="164" fontId="3" fillId="33" borderId="10" xfId="0" applyNumberFormat="1" applyFont="1" applyFill="1" applyBorder="1" applyAlignment="1">
      <alignment horizontal="center" vertical="justify" wrapText="1"/>
    </xf>
    <xf numFmtId="0" fontId="3" fillId="34" borderId="10" xfId="0" applyFont="1" applyFill="1" applyBorder="1" applyAlignment="1">
      <alignment horizontal="center" vertical="justify"/>
    </xf>
    <xf numFmtId="0" fontId="3" fillId="34" borderId="10" xfId="0" applyFont="1" applyFill="1" applyBorder="1" applyAlignment="1">
      <alignment vertical="justify" wrapText="1"/>
    </xf>
    <xf numFmtId="0" fontId="3" fillId="34" borderId="10" xfId="0" applyFont="1" applyFill="1" applyBorder="1" applyAlignment="1">
      <alignment horizontal="center" vertical="top" wrapText="1"/>
    </xf>
    <xf numFmtId="164" fontId="3" fillId="34" borderId="10" xfId="0" applyNumberFormat="1" applyFont="1" applyFill="1" applyBorder="1" applyAlignment="1">
      <alignment horizontal="center" vertical="justify" wrapText="1"/>
    </xf>
    <xf numFmtId="164" fontId="0" fillId="0" borderId="0" xfId="0" applyNumberFormat="1" applyAlignment="1">
      <alignment/>
    </xf>
    <xf numFmtId="0" fontId="3" fillId="35" borderId="10" xfId="0" applyFont="1" applyFill="1" applyBorder="1" applyAlignment="1">
      <alignment horizontal="center" vertical="justify"/>
    </xf>
    <xf numFmtId="0" fontId="3" fillId="35" borderId="10" xfId="0" applyFont="1" applyFill="1" applyBorder="1" applyAlignment="1">
      <alignment vertical="justify" wrapText="1"/>
    </xf>
    <xf numFmtId="49" fontId="3" fillId="35" borderId="10" xfId="0" applyNumberFormat="1" applyFont="1" applyFill="1" applyBorder="1" applyAlignment="1">
      <alignment horizontal="center" vertical="top"/>
    </xf>
    <xf numFmtId="0" fontId="3" fillId="35" borderId="10" xfId="0" applyFont="1" applyFill="1" applyBorder="1" applyAlignment="1">
      <alignment horizontal="center" vertical="top"/>
    </xf>
    <xf numFmtId="164" fontId="3" fillId="35" borderId="10" xfId="0" applyNumberFormat="1" applyFont="1" applyFill="1" applyBorder="1" applyAlignment="1">
      <alignment horizontal="left" vertical="justify"/>
    </xf>
    <xf numFmtId="0" fontId="3" fillId="0" borderId="10" xfId="0" applyFont="1" applyBorder="1" applyAlignment="1">
      <alignment horizontal="center" vertical="justify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164" fontId="3" fillId="0" borderId="10" xfId="0" applyNumberFormat="1" applyFont="1" applyBorder="1" applyAlignment="1">
      <alignment horizontal="center" vertical="justify"/>
    </xf>
    <xf numFmtId="0" fontId="2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horizontal="center" vertical="top"/>
    </xf>
    <xf numFmtId="0" fontId="2" fillId="34" borderId="10" xfId="0" applyFont="1" applyFill="1" applyBorder="1" applyAlignment="1">
      <alignment horizontal="center" vertical="top"/>
    </xf>
    <xf numFmtId="49" fontId="3" fillId="35" borderId="10" xfId="0" applyNumberFormat="1" applyFont="1" applyFill="1" applyBorder="1" applyAlignment="1">
      <alignment horizontal="center" vertical="justify" wrapText="1"/>
    </xf>
    <xf numFmtId="49" fontId="3" fillId="0" borderId="10" xfId="0" applyNumberFormat="1" applyFont="1" applyFill="1" applyBorder="1" applyAlignment="1">
      <alignment horizontal="center" vertical="justify" wrapText="1"/>
    </xf>
    <xf numFmtId="16" fontId="2" fillId="0" borderId="10" xfId="0" applyNumberFormat="1" applyFont="1" applyBorder="1" applyAlignment="1">
      <alignment horizontal="center" vertical="justify"/>
    </xf>
    <xf numFmtId="0" fontId="5" fillId="0" borderId="10" xfId="0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36" borderId="10" xfId="0" applyFont="1" applyFill="1" applyBorder="1" applyAlignment="1">
      <alignment vertical="justify" wrapText="1"/>
    </xf>
    <xf numFmtId="49" fontId="3" fillId="36" borderId="10" xfId="0" applyNumberFormat="1" applyFont="1" applyFill="1" applyBorder="1" applyAlignment="1">
      <alignment horizontal="center" vertical="top"/>
    </xf>
    <xf numFmtId="0" fontId="3" fillId="36" borderId="10" xfId="0" applyFont="1" applyFill="1" applyBorder="1" applyAlignment="1">
      <alignment horizontal="center" vertical="top"/>
    </xf>
    <xf numFmtId="164" fontId="2" fillId="0" borderId="0" xfId="0" applyNumberFormat="1" applyFont="1" applyBorder="1" applyAlignment="1">
      <alignment vertical="justify"/>
    </xf>
    <xf numFmtId="0" fontId="8" fillId="0" borderId="0" xfId="0" applyFont="1" applyAlignment="1">
      <alignment vertical="justify" wrapText="1"/>
    </xf>
    <xf numFmtId="49" fontId="3" fillId="0" borderId="10" xfId="0" applyNumberFormat="1" applyFont="1" applyFill="1" applyBorder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64" fontId="3" fillId="35" borderId="10" xfId="0" applyNumberFormat="1" applyFont="1" applyFill="1" applyBorder="1" applyAlignment="1">
      <alignment horizontal="center" vertical="justify"/>
    </xf>
    <xf numFmtId="0" fontId="3" fillId="0" borderId="12" xfId="0" applyFont="1" applyBorder="1" applyAlignment="1">
      <alignment horizontal="center" vertical="justify" wrapText="1"/>
    </xf>
    <xf numFmtId="0" fontId="3" fillId="0" borderId="13" xfId="0" applyFont="1" applyBorder="1" applyAlignment="1">
      <alignment horizontal="center" vertical="justify" wrapText="1"/>
    </xf>
    <xf numFmtId="0" fontId="3" fillId="0" borderId="14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justify" wrapText="1"/>
    </xf>
    <xf numFmtId="0" fontId="3" fillId="0" borderId="13" xfId="0" applyFont="1" applyFill="1" applyBorder="1" applyAlignment="1">
      <alignment vertical="justify" wrapText="1"/>
    </xf>
    <xf numFmtId="164" fontId="3" fillId="0" borderId="12" xfId="0" applyNumberFormat="1" applyFont="1" applyFill="1" applyBorder="1" applyAlignment="1">
      <alignment horizontal="left" vertical="top" wrapText="1"/>
    </xf>
    <xf numFmtId="164" fontId="3" fillId="0" borderId="13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left" vertical="justify" wrapText="1"/>
    </xf>
    <xf numFmtId="0" fontId="6" fillId="0" borderId="0" xfId="0" applyFont="1" applyFill="1" applyBorder="1" applyAlignment="1">
      <alignment horizontal="right" vertical="center" wrapText="1"/>
    </xf>
    <xf numFmtId="49" fontId="3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6;&#1072;&#1096;&#1080;&#1076;\&#1084;&#1086;&#1080;%20&#1076;&#1086;&#1082;&#1091;&#1084;&#1077;&#1085;&#1090;&#1099;\Documents%20and%20Settings\123\&#1052;&#1086;&#1080;%20&#1076;&#1086;&#1082;&#1091;&#1084;&#1077;&#1085;&#1090;&#1099;\&#1040;&#1083;&#1083;&#1072;\&#1088;&#1072;&#1089;&#1095;&#1077;&#1090;%202006\&#1095;&#1080;&#1089;&#1090;&#1086;%20&#1085;&#1086;&#1088;&#1084;&#1072;&#1090;&#1080;&#1074;&#1099;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ходная часть"/>
      <sheetName val="сам бюджет расходы"/>
      <sheetName val="Нормативы"/>
      <sheetName val="Нормативы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zoomScale="75" zoomScaleNormal="75" zoomScaleSheetLayoutView="100" zoomScalePageLayoutView="0" workbookViewId="0" topLeftCell="A4">
      <selection activeCell="J22" sqref="J22"/>
    </sheetView>
  </sheetViews>
  <sheetFormatPr defaultColWidth="9.00390625" defaultRowHeight="12.75"/>
  <cols>
    <col min="1" max="1" width="8.625" style="0" customWidth="1"/>
    <col min="2" max="2" width="24.75390625" style="0" customWidth="1"/>
    <col min="3" max="3" width="43.00390625" style="1" customWidth="1"/>
    <col min="4" max="4" width="10.375" style="0" customWidth="1"/>
    <col min="5" max="5" width="9.625" style="61" customWidth="1"/>
    <col min="6" max="6" width="9.875" style="0" customWidth="1"/>
  </cols>
  <sheetData>
    <row r="1" spans="4:6" ht="12.75">
      <c r="D1" s="83" t="s">
        <v>129</v>
      </c>
      <c r="E1" s="83"/>
      <c r="F1" s="83"/>
    </row>
    <row r="2" spans="3:6" ht="12.75">
      <c r="C2" s="83" t="s">
        <v>126</v>
      </c>
      <c r="D2" s="83"/>
      <c r="E2" s="83"/>
      <c r="F2" s="83"/>
    </row>
    <row r="3" spans="3:6" ht="14.25" customHeight="1">
      <c r="C3" s="83" t="s">
        <v>131</v>
      </c>
      <c r="D3" s="83"/>
      <c r="E3" s="83"/>
      <c r="F3" s="83"/>
    </row>
    <row r="4" spans="3:5" ht="36" customHeight="1">
      <c r="C4" s="3"/>
      <c r="D4" s="2"/>
      <c r="E4" s="60"/>
    </row>
    <row r="5" spans="3:5" ht="2.25" customHeight="1">
      <c r="C5" s="3"/>
      <c r="D5" s="2"/>
      <c r="E5" s="60"/>
    </row>
    <row r="6" spans="1:6" ht="39.75" customHeight="1">
      <c r="A6" s="84" t="s">
        <v>134</v>
      </c>
      <c r="B6" s="84"/>
      <c r="C6" s="84"/>
      <c r="D6" s="84"/>
      <c r="E6" s="84"/>
      <c r="F6" s="84"/>
    </row>
    <row r="7" spans="1:5" ht="11.25" customHeight="1">
      <c r="A7" s="4" t="s">
        <v>0</v>
      </c>
      <c r="C7" s="3"/>
      <c r="E7" s="62"/>
    </row>
    <row r="8" spans="1:6" ht="31.5" customHeight="1">
      <c r="A8" s="5" t="s">
        <v>1</v>
      </c>
      <c r="B8" s="6" t="s">
        <v>2</v>
      </c>
      <c r="C8" s="5" t="s">
        <v>3</v>
      </c>
      <c r="D8" s="7" t="s">
        <v>4</v>
      </c>
      <c r="E8" s="70" t="s">
        <v>114</v>
      </c>
      <c r="F8" s="70" t="s">
        <v>115</v>
      </c>
    </row>
    <row r="9" spans="1:6" s="11" customFormat="1" ht="12.75">
      <c r="A9" s="8">
        <v>1</v>
      </c>
      <c r="B9" s="9">
        <v>2</v>
      </c>
      <c r="C9" s="8">
        <v>3</v>
      </c>
      <c r="D9" s="10">
        <v>4</v>
      </c>
      <c r="E9" s="10"/>
      <c r="F9" s="10"/>
    </row>
    <row r="10" spans="1:6" ht="21.75" customHeight="1">
      <c r="A10" s="12"/>
      <c r="B10" s="13"/>
      <c r="C10" s="14" t="s">
        <v>5</v>
      </c>
      <c r="D10" s="15">
        <f>D12+D19+D31</f>
        <v>41000</v>
      </c>
      <c r="E10" s="15">
        <f>E11+E31</f>
        <v>48643.7</v>
      </c>
      <c r="F10" s="15">
        <f aca="true" t="shared" si="0" ref="F10:F33">(E10*100)/D10</f>
        <v>118.64317073170731</v>
      </c>
    </row>
    <row r="11" spans="1:6" ht="27" customHeight="1">
      <c r="A11" s="5"/>
      <c r="B11" s="16"/>
      <c r="C11" s="17" t="s">
        <v>106</v>
      </c>
      <c r="D11" s="18">
        <f>D12+D19</f>
        <v>18759</v>
      </c>
      <c r="E11" s="18">
        <f>E12+E19</f>
        <v>26459.399999999998</v>
      </c>
      <c r="F11" s="18">
        <f t="shared" si="0"/>
        <v>141.0490964337118</v>
      </c>
    </row>
    <row r="12" spans="1:6" ht="21.75" customHeight="1">
      <c r="A12" s="5"/>
      <c r="B12" s="16"/>
      <c r="C12" s="17" t="s">
        <v>107</v>
      </c>
      <c r="D12" s="18">
        <f>D13+D17</f>
        <v>2931.8</v>
      </c>
      <c r="E12" s="18">
        <f>E13+E17</f>
        <v>2701.5</v>
      </c>
      <c r="F12" s="18">
        <f t="shared" si="0"/>
        <v>92.14475748686813</v>
      </c>
    </row>
    <row r="13" spans="1:6" ht="15.75" customHeight="1">
      <c r="A13" s="5" t="s">
        <v>6</v>
      </c>
      <c r="B13" s="16" t="s">
        <v>7</v>
      </c>
      <c r="C13" s="17" t="s">
        <v>8</v>
      </c>
      <c r="D13" s="18">
        <f>D14+D15+D16</f>
        <v>1584.3</v>
      </c>
      <c r="E13" s="18">
        <f>E14+E15+E16</f>
        <v>1762.1000000000001</v>
      </c>
      <c r="F13" s="18">
        <f t="shared" si="0"/>
        <v>111.2226219781607</v>
      </c>
    </row>
    <row r="14" spans="1:6" ht="25.5">
      <c r="A14" s="5" t="s">
        <v>9</v>
      </c>
      <c r="B14" s="16" t="s">
        <v>147</v>
      </c>
      <c r="C14" s="17" t="s">
        <v>10</v>
      </c>
      <c r="D14" s="19">
        <v>1408.5</v>
      </c>
      <c r="E14" s="19">
        <v>1557.4</v>
      </c>
      <c r="F14" s="19">
        <f t="shared" si="0"/>
        <v>110.57152999645012</v>
      </c>
    </row>
    <row r="15" spans="1:6" ht="25.5">
      <c r="A15" s="5" t="s">
        <v>11</v>
      </c>
      <c r="B15" s="16" t="s">
        <v>148</v>
      </c>
      <c r="C15" s="17" t="s">
        <v>12</v>
      </c>
      <c r="D15" s="19">
        <v>166.3</v>
      </c>
      <c r="E15" s="19">
        <v>185</v>
      </c>
      <c r="F15" s="19">
        <f t="shared" si="0"/>
        <v>111.24473842453396</v>
      </c>
    </row>
    <row r="16" spans="1:6" ht="25.5">
      <c r="A16" s="5" t="s">
        <v>13</v>
      </c>
      <c r="B16" s="16" t="s">
        <v>133</v>
      </c>
      <c r="C16" s="17" t="s">
        <v>132</v>
      </c>
      <c r="D16" s="19">
        <v>9.5</v>
      </c>
      <c r="E16" s="19">
        <v>19.7</v>
      </c>
      <c r="F16" s="19">
        <f>E16/D16*100</f>
        <v>207.36842105263156</v>
      </c>
    </row>
    <row r="17" spans="1:6" ht="15.75" customHeight="1">
      <c r="A17" s="5" t="s">
        <v>14</v>
      </c>
      <c r="B17" s="16" t="s">
        <v>105</v>
      </c>
      <c r="C17" s="17" t="s">
        <v>15</v>
      </c>
      <c r="D17" s="18">
        <f>D18</f>
        <v>1347.5</v>
      </c>
      <c r="E17" s="18">
        <f>E18</f>
        <v>939.4</v>
      </c>
      <c r="F17" s="18">
        <f t="shared" si="0"/>
        <v>69.71428571428571</v>
      </c>
    </row>
    <row r="18" spans="1:6" ht="14.25" customHeight="1">
      <c r="A18" s="5" t="s">
        <v>16</v>
      </c>
      <c r="B18" s="16" t="s">
        <v>149</v>
      </c>
      <c r="C18" s="17" t="s">
        <v>17</v>
      </c>
      <c r="D18" s="19">
        <v>1347.5</v>
      </c>
      <c r="E18" s="19">
        <v>939.4</v>
      </c>
      <c r="F18" s="19">
        <f t="shared" si="0"/>
        <v>69.71428571428571</v>
      </c>
    </row>
    <row r="19" spans="1:6" ht="18.75" customHeight="1">
      <c r="A19" s="8"/>
      <c r="B19" s="20"/>
      <c r="C19" s="69" t="s">
        <v>108</v>
      </c>
      <c r="D19" s="18">
        <f>D20+D22+D24+D28</f>
        <v>15827.199999999999</v>
      </c>
      <c r="E19" s="18">
        <f>E20+E22+E24+E28</f>
        <v>23757.899999999998</v>
      </c>
      <c r="F19" s="18">
        <f t="shared" si="0"/>
        <v>150.10804185200163</v>
      </c>
    </row>
    <row r="20" spans="1:6" ht="57.75" customHeight="1">
      <c r="A20" s="5" t="s">
        <v>19</v>
      </c>
      <c r="B20" s="16" t="s">
        <v>20</v>
      </c>
      <c r="C20" s="17" t="s">
        <v>21</v>
      </c>
      <c r="D20" s="18">
        <f>D21</f>
        <v>14974</v>
      </c>
      <c r="E20" s="18">
        <f>E21</f>
        <v>21576.1</v>
      </c>
      <c r="F20" s="18">
        <f t="shared" si="0"/>
        <v>144.09042340056098</v>
      </c>
    </row>
    <row r="21" spans="1:6" ht="63.75">
      <c r="A21" s="5" t="s">
        <v>22</v>
      </c>
      <c r="B21" s="16" t="s">
        <v>150</v>
      </c>
      <c r="C21" s="17" t="s">
        <v>23</v>
      </c>
      <c r="D21" s="19">
        <v>14974</v>
      </c>
      <c r="E21" s="19">
        <v>21576.1</v>
      </c>
      <c r="F21" s="19">
        <f t="shared" si="0"/>
        <v>144.09042340056098</v>
      </c>
    </row>
    <row r="22" spans="1:6" ht="27" customHeight="1">
      <c r="A22" s="5" t="s">
        <v>24</v>
      </c>
      <c r="B22" s="16" t="s">
        <v>25</v>
      </c>
      <c r="C22" s="17" t="s">
        <v>26</v>
      </c>
      <c r="D22" s="18">
        <f>D23</f>
        <v>527.4</v>
      </c>
      <c r="E22" s="18">
        <f>E23</f>
        <v>2120.6</v>
      </c>
      <c r="F22" s="18">
        <f t="shared" si="0"/>
        <v>402.0857034508912</v>
      </c>
    </row>
    <row r="23" spans="1:6" ht="25.5">
      <c r="A23" s="5" t="s">
        <v>27</v>
      </c>
      <c r="B23" s="16" t="s">
        <v>151</v>
      </c>
      <c r="C23" s="17" t="s">
        <v>28</v>
      </c>
      <c r="D23" s="19">
        <v>527.4</v>
      </c>
      <c r="E23" s="19">
        <v>2120.6</v>
      </c>
      <c r="F23" s="19">
        <f t="shared" si="0"/>
        <v>402.0857034508912</v>
      </c>
    </row>
    <row r="24" spans="1:6" ht="29.25" customHeight="1">
      <c r="A24" s="5" t="s">
        <v>29</v>
      </c>
      <c r="B24" s="16" t="s">
        <v>30</v>
      </c>
      <c r="C24" s="17" t="s">
        <v>31</v>
      </c>
      <c r="D24" s="18">
        <f>D25+D26+D27</f>
        <v>323.8</v>
      </c>
      <c r="E24" s="18">
        <f>E25+E26+E27</f>
        <v>61.2</v>
      </c>
      <c r="F24" s="18">
        <f t="shared" si="0"/>
        <v>18.9005558987029</v>
      </c>
    </row>
    <row r="25" spans="1:6" ht="63.75">
      <c r="A25" s="21" t="s">
        <v>32</v>
      </c>
      <c r="B25" s="16" t="s">
        <v>33</v>
      </c>
      <c r="C25" s="17" t="s">
        <v>34</v>
      </c>
      <c r="D25" s="19">
        <v>10.6</v>
      </c>
      <c r="E25" s="19">
        <v>11</v>
      </c>
      <c r="F25" s="19">
        <f t="shared" si="0"/>
        <v>103.77358490566039</v>
      </c>
    </row>
    <row r="26" spans="1:6" ht="51">
      <c r="A26" s="5" t="s">
        <v>35</v>
      </c>
      <c r="B26" s="16" t="s">
        <v>152</v>
      </c>
      <c r="C26" s="17" t="s">
        <v>124</v>
      </c>
      <c r="D26" s="19"/>
      <c r="E26" s="19"/>
      <c r="F26" s="19"/>
    </row>
    <row r="27" spans="1:6" ht="76.5">
      <c r="A27" s="5" t="s">
        <v>36</v>
      </c>
      <c r="B27" s="16" t="s">
        <v>153</v>
      </c>
      <c r="C27" s="17" t="s">
        <v>37</v>
      </c>
      <c r="D27" s="19">
        <v>313.2</v>
      </c>
      <c r="E27" s="19">
        <v>50.2</v>
      </c>
      <c r="F27" s="19">
        <f t="shared" si="0"/>
        <v>16.02809706257982</v>
      </c>
    </row>
    <row r="28" spans="1:6" ht="16.5" customHeight="1">
      <c r="A28" s="5" t="s">
        <v>38</v>
      </c>
      <c r="B28" s="16" t="s">
        <v>39</v>
      </c>
      <c r="C28" s="17" t="s">
        <v>40</v>
      </c>
      <c r="D28" s="18">
        <f>D29+D30</f>
        <v>2</v>
      </c>
      <c r="E28" s="18">
        <f>E29+E30</f>
        <v>0</v>
      </c>
      <c r="F28" s="18"/>
    </row>
    <row r="29" spans="1:6" ht="45.75" customHeight="1">
      <c r="A29" s="5" t="s">
        <v>41</v>
      </c>
      <c r="B29" s="16" t="s">
        <v>154</v>
      </c>
      <c r="C29" s="17" t="s">
        <v>42</v>
      </c>
      <c r="D29" s="19">
        <v>0</v>
      </c>
      <c r="E29" s="19">
        <v>0</v>
      </c>
      <c r="F29" s="19">
        <v>0</v>
      </c>
    </row>
    <row r="30" spans="1:6" ht="47.25" customHeight="1">
      <c r="A30" s="5" t="s">
        <v>43</v>
      </c>
      <c r="B30" s="16" t="s">
        <v>155</v>
      </c>
      <c r="C30" s="17" t="s">
        <v>44</v>
      </c>
      <c r="D30" s="19">
        <v>2</v>
      </c>
      <c r="E30" s="19"/>
      <c r="F30" s="19"/>
    </row>
    <row r="31" spans="1:6" ht="27.75" customHeight="1">
      <c r="A31" s="5" t="s">
        <v>45</v>
      </c>
      <c r="B31" s="16" t="s">
        <v>46</v>
      </c>
      <c r="C31" s="17" t="s">
        <v>109</v>
      </c>
      <c r="D31" s="18">
        <f>D32+D33+D34</f>
        <v>22241</v>
      </c>
      <c r="E31" s="18">
        <f>E32+E33+E34</f>
        <v>22184.300000000003</v>
      </c>
      <c r="F31" s="18">
        <f t="shared" si="0"/>
        <v>99.74506541972036</v>
      </c>
    </row>
    <row r="32" spans="1:6" ht="51">
      <c r="A32" s="5" t="s">
        <v>47</v>
      </c>
      <c r="B32" s="16" t="s">
        <v>156</v>
      </c>
      <c r="C32" s="17" t="s">
        <v>48</v>
      </c>
      <c r="D32" s="19">
        <v>20769.4</v>
      </c>
      <c r="E32" s="19">
        <v>20769.4</v>
      </c>
      <c r="F32" s="19">
        <v>100</v>
      </c>
    </row>
    <row r="33" spans="1:6" ht="26.25" thickBot="1">
      <c r="A33" s="74" t="s">
        <v>49</v>
      </c>
      <c r="B33" s="76" t="s">
        <v>157</v>
      </c>
      <c r="C33" s="78" t="s">
        <v>50</v>
      </c>
      <c r="D33" s="80">
        <v>1470.6</v>
      </c>
      <c r="E33" s="80">
        <v>1414.9</v>
      </c>
      <c r="F33" s="80">
        <f t="shared" si="0"/>
        <v>96.2124303005576</v>
      </c>
    </row>
    <row r="34" spans="1:6" ht="13.5" thickBot="1">
      <c r="A34" s="75" t="s">
        <v>51</v>
      </c>
      <c r="B34" s="77" t="s">
        <v>158</v>
      </c>
      <c r="C34" s="79" t="s">
        <v>125</v>
      </c>
      <c r="D34" s="81">
        <v>1</v>
      </c>
      <c r="E34" s="81">
        <v>0</v>
      </c>
      <c r="F34" s="81">
        <v>0</v>
      </c>
    </row>
    <row r="35" spans="3:5" ht="12.75">
      <c r="C35"/>
      <c r="D35" s="22"/>
      <c r="E35" s="63"/>
    </row>
    <row r="36" spans="1:5" ht="27.75" customHeight="1">
      <c r="A36" s="85"/>
      <c r="B36" s="85"/>
      <c r="C36" s="86"/>
      <c r="D36" s="86"/>
      <c r="E36" s="63"/>
    </row>
    <row r="37" spans="1:5" ht="14.25">
      <c r="A37" s="71"/>
      <c r="B37" s="71"/>
      <c r="C37" s="71"/>
      <c r="D37" s="72"/>
      <c r="E37" s="63"/>
    </row>
    <row r="38" spans="1:5" ht="14.25">
      <c r="A38" s="71"/>
      <c r="B38" s="71"/>
      <c r="C38" s="71"/>
      <c r="D38" s="72"/>
      <c r="E38" s="63"/>
    </row>
    <row r="39" spans="1:5" ht="18" customHeight="1">
      <c r="A39" s="85"/>
      <c r="B39" s="85"/>
      <c r="C39" s="86"/>
      <c r="D39" s="86"/>
      <c r="E39" s="63"/>
    </row>
    <row r="40" spans="3:5" ht="12.75">
      <c r="C40"/>
      <c r="D40" s="22"/>
      <c r="E40" s="63"/>
    </row>
    <row r="41" spans="3:4" ht="12.75">
      <c r="C41"/>
      <c r="D41" s="22"/>
    </row>
    <row r="42" spans="3:4" ht="12.75">
      <c r="C42"/>
      <c r="D42" s="22"/>
    </row>
  </sheetData>
  <sheetProtection/>
  <mergeCells count="8">
    <mergeCell ref="D1:F1"/>
    <mergeCell ref="C2:F2"/>
    <mergeCell ref="C3:F3"/>
    <mergeCell ref="A6:F6"/>
    <mergeCell ref="A36:B36"/>
    <mergeCell ref="A39:B39"/>
    <mergeCell ref="C36:D36"/>
    <mergeCell ref="C39:D39"/>
  </mergeCells>
  <printOptions/>
  <pageMargins left="1.12" right="0.25" top="0.75" bottom="0.75" header="0.3" footer="0.3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40"/>
  <sheetViews>
    <sheetView view="pageBreakPreview" zoomScaleSheetLayoutView="100" zoomScalePageLayoutView="0" workbookViewId="0" topLeftCell="A1">
      <selection activeCell="M6" sqref="M6"/>
    </sheetView>
  </sheetViews>
  <sheetFormatPr defaultColWidth="9.00390625" defaultRowHeight="12.75"/>
  <cols>
    <col min="1" max="1" width="7.375" style="11" customWidth="1"/>
    <col min="2" max="2" width="34.25390625" style="1" customWidth="1"/>
    <col min="3" max="3" width="10.875" style="0" customWidth="1"/>
    <col min="4" max="4" width="2.375" style="0" hidden="1" customWidth="1"/>
    <col min="5" max="5" width="0.12890625" style="0" hidden="1" customWidth="1"/>
    <col min="6" max="6" width="16.625" style="0" customWidth="1"/>
    <col min="7" max="7" width="12.75390625" style="0" customWidth="1"/>
    <col min="8" max="8" width="10.875" style="0" customWidth="1"/>
  </cols>
  <sheetData>
    <row r="1" spans="1:8" ht="15.75" customHeight="1">
      <c r="A1" s="23"/>
      <c r="B1" s="68"/>
      <c r="C1" s="24"/>
      <c r="D1" s="24"/>
      <c r="E1" s="25"/>
      <c r="F1" s="83" t="s">
        <v>127</v>
      </c>
      <c r="G1" s="83"/>
      <c r="H1" s="83"/>
    </row>
    <row r="2" spans="1:7" ht="12.75" customHeight="1">
      <c r="A2" s="26"/>
      <c r="B2" t="s">
        <v>159</v>
      </c>
      <c r="D2" s="24"/>
      <c r="E2" s="25"/>
      <c r="F2" s="2"/>
      <c r="G2" s="24"/>
    </row>
    <row r="3" spans="1:8" ht="29.25" customHeight="1">
      <c r="A3" s="87" t="s">
        <v>135</v>
      </c>
      <c r="B3" s="87"/>
      <c r="C3" s="87"/>
      <c r="D3" s="87"/>
      <c r="E3" s="87"/>
      <c r="F3" s="87"/>
      <c r="G3" s="87"/>
      <c r="H3" s="87"/>
    </row>
    <row r="4" spans="1:7" ht="12.75">
      <c r="A4" s="2"/>
      <c r="B4" s="27"/>
      <c r="C4" s="28"/>
      <c r="D4" s="28"/>
      <c r="E4" s="28"/>
      <c r="G4" s="2" t="s">
        <v>0</v>
      </c>
    </row>
    <row r="5" spans="1:8" ht="27" customHeight="1">
      <c r="A5" s="30" t="s">
        <v>1</v>
      </c>
      <c r="B5" s="29" t="s">
        <v>52</v>
      </c>
      <c r="C5" s="30" t="s">
        <v>53</v>
      </c>
      <c r="D5" s="30" t="s">
        <v>54</v>
      </c>
      <c r="E5" s="30" t="s">
        <v>55</v>
      </c>
      <c r="F5" s="30" t="s">
        <v>56</v>
      </c>
      <c r="G5" s="30" t="s">
        <v>114</v>
      </c>
      <c r="H5" s="30" t="s">
        <v>116</v>
      </c>
    </row>
    <row r="6" spans="1:8" ht="18.75" customHeight="1">
      <c r="A6" s="31"/>
      <c r="B6" s="32" t="s">
        <v>57</v>
      </c>
      <c r="C6" s="33"/>
      <c r="D6" s="33"/>
      <c r="E6" s="33"/>
      <c r="F6" s="34">
        <f>F7+F11</f>
        <v>50120</v>
      </c>
      <c r="G6" s="34">
        <f>G7+G11</f>
        <v>49813.099999999984</v>
      </c>
      <c r="H6" s="34">
        <f>(G6*100)/F6</f>
        <v>99.38766959297682</v>
      </c>
    </row>
    <row r="7" spans="1:9" ht="27" customHeight="1">
      <c r="A7" s="35" t="s">
        <v>58</v>
      </c>
      <c r="B7" s="36" t="s">
        <v>119</v>
      </c>
      <c r="C7" s="37"/>
      <c r="D7" s="37"/>
      <c r="E7" s="37"/>
      <c r="F7" s="38">
        <f>F8</f>
        <v>2298.5</v>
      </c>
      <c r="G7" s="38">
        <f>G8</f>
        <v>2298.1000000000004</v>
      </c>
      <c r="H7" s="38">
        <f aca="true" t="shared" si="0" ref="H7:H35">(G7*100)/F7</f>
        <v>99.98259734609529</v>
      </c>
      <c r="I7" s="39"/>
    </row>
    <row r="8" spans="1:9" ht="22.5" customHeight="1">
      <c r="A8" s="40" t="s">
        <v>6</v>
      </c>
      <c r="B8" s="41" t="s">
        <v>59</v>
      </c>
      <c r="C8" s="42" t="s">
        <v>60</v>
      </c>
      <c r="D8" s="43"/>
      <c r="E8" s="43"/>
      <c r="F8" s="73">
        <f>F9+F10</f>
        <v>2298.5</v>
      </c>
      <c r="G8" s="73">
        <f>G9+G10</f>
        <v>2298.1000000000004</v>
      </c>
      <c r="H8" s="73">
        <f t="shared" si="0"/>
        <v>99.98259734609529</v>
      </c>
      <c r="I8" s="39"/>
    </row>
    <row r="9" spans="1:8" ht="42.75" customHeight="1">
      <c r="A9" s="45" t="s">
        <v>9</v>
      </c>
      <c r="B9" s="29" t="s">
        <v>61</v>
      </c>
      <c r="C9" s="46" t="s">
        <v>62</v>
      </c>
      <c r="D9" s="47"/>
      <c r="E9" s="47"/>
      <c r="F9" s="48">
        <v>1080.2</v>
      </c>
      <c r="G9" s="48">
        <v>1080.2</v>
      </c>
      <c r="H9" s="48">
        <f t="shared" si="0"/>
        <v>100</v>
      </c>
    </row>
    <row r="10" spans="1:8" ht="55.5" customHeight="1">
      <c r="A10" s="45" t="s">
        <v>11</v>
      </c>
      <c r="B10" s="29" t="s">
        <v>63</v>
      </c>
      <c r="C10" s="46" t="s">
        <v>64</v>
      </c>
      <c r="D10" s="47"/>
      <c r="E10" s="47"/>
      <c r="F10" s="48">
        <v>1218.3</v>
      </c>
      <c r="G10" s="48">
        <v>1217.9</v>
      </c>
      <c r="H10" s="48">
        <f t="shared" si="0"/>
        <v>99.9671673643602</v>
      </c>
    </row>
    <row r="11" spans="1:8" ht="25.5" customHeight="1">
      <c r="A11" s="35" t="s">
        <v>65</v>
      </c>
      <c r="B11" s="36" t="s">
        <v>120</v>
      </c>
      <c r="C11" s="51"/>
      <c r="D11" s="52"/>
      <c r="E11" s="52"/>
      <c r="F11" s="38">
        <f>F12+F15+F18+F22+F24+F27+F29+F32+F34</f>
        <v>47821.5</v>
      </c>
      <c r="G11" s="38">
        <f>G12+G15+G18+G22+G24+G27+G29+G32+G34</f>
        <v>47514.999999999985</v>
      </c>
      <c r="H11" s="38"/>
    </row>
    <row r="12" spans="1:8" ht="22.5" customHeight="1">
      <c r="A12" s="40" t="s">
        <v>6</v>
      </c>
      <c r="B12" s="41" t="s">
        <v>59</v>
      </c>
      <c r="C12" s="42" t="s">
        <v>60</v>
      </c>
      <c r="D12" s="43"/>
      <c r="E12" s="43"/>
      <c r="F12" s="73">
        <f>F13+F14</f>
        <v>5913.200000000001</v>
      </c>
      <c r="G12" s="73">
        <f>G13+G14</f>
        <v>5907.400000000001</v>
      </c>
      <c r="H12" s="73">
        <f t="shared" si="0"/>
        <v>99.90191436109043</v>
      </c>
    </row>
    <row r="13" spans="1:8" ht="54.75" customHeight="1">
      <c r="A13" s="45" t="s">
        <v>13</v>
      </c>
      <c r="B13" s="29" t="s">
        <v>66</v>
      </c>
      <c r="C13" s="46" t="s">
        <v>67</v>
      </c>
      <c r="D13" s="47"/>
      <c r="E13" s="47"/>
      <c r="F13" s="48">
        <v>5147.1</v>
      </c>
      <c r="G13" s="48">
        <v>5143.6</v>
      </c>
      <c r="H13" s="48">
        <f t="shared" si="0"/>
        <v>99.93200054399566</v>
      </c>
    </row>
    <row r="14" spans="1:8" ht="21.75" customHeight="1">
      <c r="A14" s="45" t="s">
        <v>68</v>
      </c>
      <c r="B14" s="29" t="s">
        <v>69</v>
      </c>
      <c r="C14" s="46" t="s">
        <v>70</v>
      </c>
      <c r="D14" s="47"/>
      <c r="E14" s="47"/>
      <c r="F14" s="48">
        <v>766.1</v>
      </c>
      <c r="G14" s="48">
        <v>763.8</v>
      </c>
      <c r="H14" s="48">
        <f t="shared" si="0"/>
        <v>99.69977809685419</v>
      </c>
    </row>
    <row r="15" spans="1:8" ht="26.25" customHeight="1">
      <c r="A15" s="40" t="s">
        <v>14</v>
      </c>
      <c r="B15" s="41" t="s">
        <v>71</v>
      </c>
      <c r="C15" s="42" t="s">
        <v>72</v>
      </c>
      <c r="D15" s="43"/>
      <c r="E15" s="43"/>
      <c r="F15" s="73">
        <f>F16+F17</f>
        <v>110.4</v>
      </c>
      <c r="G15" s="73">
        <f>G16+G17</f>
        <v>108.5</v>
      </c>
      <c r="H15" s="73">
        <f t="shared" si="0"/>
        <v>98.27898550724638</v>
      </c>
    </row>
    <row r="16" spans="1:8" ht="40.5" customHeight="1">
      <c r="A16" s="49" t="s">
        <v>16</v>
      </c>
      <c r="B16" s="29" t="s">
        <v>73</v>
      </c>
      <c r="C16" s="46" t="s">
        <v>74</v>
      </c>
      <c r="D16" s="47"/>
      <c r="E16" s="47"/>
      <c r="F16" s="48">
        <v>16</v>
      </c>
      <c r="G16" s="48">
        <v>15.8</v>
      </c>
      <c r="H16" s="48">
        <f>(G16*100)/F16</f>
        <v>98.75</v>
      </c>
    </row>
    <row r="17" spans="1:8" ht="25.5" customHeight="1">
      <c r="A17" s="49" t="s">
        <v>137</v>
      </c>
      <c r="B17" s="29" t="s">
        <v>138</v>
      </c>
      <c r="C17" s="46" t="s">
        <v>136</v>
      </c>
      <c r="D17" s="47"/>
      <c r="E17" s="47"/>
      <c r="F17" s="48">
        <v>94.4</v>
      </c>
      <c r="G17" s="48">
        <v>92.7</v>
      </c>
      <c r="H17" s="48">
        <f t="shared" si="0"/>
        <v>98.19915254237287</v>
      </c>
    </row>
    <row r="18" spans="1:8" ht="17.25" customHeight="1">
      <c r="A18" s="40" t="s">
        <v>18</v>
      </c>
      <c r="B18" s="41" t="s">
        <v>75</v>
      </c>
      <c r="C18" s="42" t="s">
        <v>76</v>
      </c>
      <c r="D18" s="43"/>
      <c r="E18" s="43"/>
      <c r="F18" s="73">
        <f>F19+F20+F21</f>
        <v>14449.8</v>
      </c>
      <c r="G18" s="73">
        <f>G19+G20+G21</f>
        <v>14449.199999999999</v>
      </c>
      <c r="H18" s="73">
        <f t="shared" si="0"/>
        <v>99.99584769339369</v>
      </c>
    </row>
    <row r="19" spans="1:8" ht="21" customHeight="1">
      <c r="A19" s="49" t="s">
        <v>139</v>
      </c>
      <c r="B19" s="64" t="s">
        <v>140</v>
      </c>
      <c r="C19" s="65" t="s">
        <v>141</v>
      </c>
      <c r="D19" s="66"/>
      <c r="E19" s="66"/>
      <c r="F19" s="48">
        <v>28.4</v>
      </c>
      <c r="G19" s="48">
        <v>28.3</v>
      </c>
      <c r="H19" s="48">
        <f>(G19*100)/F19</f>
        <v>99.64788732394366</v>
      </c>
    </row>
    <row r="20" spans="1:8" ht="21" customHeight="1">
      <c r="A20" s="49" t="s">
        <v>100</v>
      </c>
      <c r="B20" s="64" t="s">
        <v>101</v>
      </c>
      <c r="C20" s="65" t="s">
        <v>102</v>
      </c>
      <c r="D20" s="66"/>
      <c r="E20" s="66"/>
      <c r="F20" s="48">
        <v>14395.4</v>
      </c>
      <c r="G20" s="48">
        <v>14395.4</v>
      </c>
      <c r="H20" s="48">
        <f t="shared" si="0"/>
        <v>100</v>
      </c>
    </row>
    <row r="21" spans="1:8" ht="21" customHeight="1">
      <c r="A21" s="49" t="s">
        <v>142</v>
      </c>
      <c r="B21" s="64" t="s">
        <v>144</v>
      </c>
      <c r="C21" s="65" t="s">
        <v>143</v>
      </c>
      <c r="D21" s="66"/>
      <c r="E21" s="66"/>
      <c r="F21" s="48">
        <v>26</v>
      </c>
      <c r="G21" s="48">
        <v>25.5</v>
      </c>
      <c r="H21" s="48">
        <f>(G21*100)/F21</f>
        <v>98.07692307692308</v>
      </c>
    </row>
    <row r="22" spans="1:8" ht="16.5" customHeight="1">
      <c r="A22" s="40" t="s">
        <v>19</v>
      </c>
      <c r="B22" s="41" t="s">
        <v>77</v>
      </c>
      <c r="C22" s="42" t="s">
        <v>78</v>
      </c>
      <c r="D22" s="43"/>
      <c r="E22" s="43"/>
      <c r="F22" s="44">
        <f>F23</f>
        <v>23848</v>
      </c>
      <c r="G22" s="44">
        <f>G23</f>
        <v>23564.1</v>
      </c>
      <c r="H22" s="44">
        <f t="shared" si="0"/>
        <v>98.80954377725595</v>
      </c>
    </row>
    <row r="23" spans="1:8" ht="19.5" customHeight="1">
      <c r="A23" s="49" t="s">
        <v>22</v>
      </c>
      <c r="B23" s="29" t="s">
        <v>79</v>
      </c>
      <c r="C23" s="46" t="s">
        <v>80</v>
      </c>
      <c r="D23" s="47"/>
      <c r="E23" s="47"/>
      <c r="F23" s="48">
        <v>23848</v>
      </c>
      <c r="G23" s="48">
        <v>23564.1</v>
      </c>
      <c r="H23" s="48">
        <f t="shared" si="0"/>
        <v>98.80954377725595</v>
      </c>
    </row>
    <row r="24" spans="1:8" ht="30.75" customHeight="1">
      <c r="A24" s="40">
        <v>5</v>
      </c>
      <c r="B24" s="41" t="s">
        <v>81</v>
      </c>
      <c r="C24" s="42" t="s">
        <v>82</v>
      </c>
      <c r="D24" s="43"/>
      <c r="E24" s="43"/>
      <c r="F24" s="44">
        <f>F25+F26</f>
        <v>315.5</v>
      </c>
      <c r="G24" s="44">
        <f>G25+G26</f>
        <v>315.2</v>
      </c>
      <c r="H24" s="44">
        <f t="shared" si="0"/>
        <v>99.90491283676704</v>
      </c>
    </row>
    <row r="25" spans="1:8" ht="38.25">
      <c r="A25" s="49" t="s">
        <v>27</v>
      </c>
      <c r="B25" s="29" t="s">
        <v>118</v>
      </c>
      <c r="C25" s="46" t="s">
        <v>117</v>
      </c>
      <c r="D25" s="47"/>
      <c r="E25" s="47"/>
      <c r="F25" s="48">
        <v>125</v>
      </c>
      <c r="G25" s="48">
        <v>124.8</v>
      </c>
      <c r="H25" s="48">
        <f t="shared" si="0"/>
        <v>99.84</v>
      </c>
    </row>
    <row r="26" spans="1:8" ht="25.5">
      <c r="A26" s="49" t="s">
        <v>121</v>
      </c>
      <c r="B26" s="29" t="s">
        <v>83</v>
      </c>
      <c r="C26" s="46" t="s">
        <v>84</v>
      </c>
      <c r="D26" s="47"/>
      <c r="E26" s="47"/>
      <c r="F26" s="48">
        <v>190.5</v>
      </c>
      <c r="G26" s="48">
        <v>190.4</v>
      </c>
      <c r="H26" s="48">
        <f>(G26*100)/F26</f>
        <v>99.94750656167979</v>
      </c>
    </row>
    <row r="27" spans="1:8" ht="20.25" customHeight="1">
      <c r="A27" s="40" t="s">
        <v>29</v>
      </c>
      <c r="B27" s="41" t="s">
        <v>113</v>
      </c>
      <c r="C27" s="42" t="s">
        <v>85</v>
      </c>
      <c r="D27" s="43"/>
      <c r="E27" s="43"/>
      <c r="F27" s="44">
        <f>F28</f>
        <v>1609</v>
      </c>
      <c r="G27" s="44">
        <f>G28</f>
        <v>1608.2</v>
      </c>
      <c r="H27" s="44">
        <f t="shared" si="0"/>
        <v>99.9502796768179</v>
      </c>
    </row>
    <row r="28" spans="1:8" ht="12.75">
      <c r="A28" s="49" t="s">
        <v>32</v>
      </c>
      <c r="B28" s="29" t="s">
        <v>86</v>
      </c>
      <c r="C28" s="46" t="s">
        <v>87</v>
      </c>
      <c r="D28" s="47"/>
      <c r="E28" s="47"/>
      <c r="F28" s="48">
        <v>1609</v>
      </c>
      <c r="G28" s="48">
        <v>1608.2</v>
      </c>
      <c r="H28" s="48">
        <f t="shared" si="0"/>
        <v>99.9502796768179</v>
      </c>
    </row>
    <row r="29" spans="1:8" ht="21" customHeight="1">
      <c r="A29" s="53" t="s">
        <v>122</v>
      </c>
      <c r="B29" s="41" t="s">
        <v>88</v>
      </c>
      <c r="C29" s="43">
        <v>1000</v>
      </c>
      <c r="D29" s="43"/>
      <c r="E29" s="43"/>
      <c r="F29" s="44">
        <f>F30+F31</f>
        <v>903.5999999999999</v>
      </c>
      <c r="G29" s="44">
        <f>G30+G31</f>
        <v>891.5999999999999</v>
      </c>
      <c r="H29" s="44">
        <f t="shared" si="0"/>
        <v>98.67197875166002</v>
      </c>
    </row>
    <row r="30" spans="1:8" ht="12.75">
      <c r="A30" s="54" t="s">
        <v>41</v>
      </c>
      <c r="B30" s="29" t="s">
        <v>123</v>
      </c>
      <c r="C30" s="47">
        <v>1003</v>
      </c>
      <c r="D30" s="47"/>
      <c r="E30" s="47"/>
      <c r="F30" s="48">
        <v>158.8</v>
      </c>
      <c r="G30" s="48">
        <v>158.8</v>
      </c>
      <c r="H30" s="48">
        <f t="shared" si="0"/>
        <v>100</v>
      </c>
    </row>
    <row r="31" spans="1:8" ht="12.75">
      <c r="A31" s="54" t="s">
        <v>43</v>
      </c>
      <c r="B31" s="29" t="s">
        <v>89</v>
      </c>
      <c r="C31" s="47" t="s">
        <v>90</v>
      </c>
      <c r="D31" s="47"/>
      <c r="E31" s="47"/>
      <c r="F31" s="48">
        <v>744.8</v>
      </c>
      <c r="G31" s="48">
        <v>732.8</v>
      </c>
      <c r="H31" s="48">
        <f>(G31*100)/F31</f>
        <v>98.38882921589689</v>
      </c>
    </row>
    <row r="32" spans="1:8" ht="20.25" customHeight="1">
      <c r="A32" s="40">
        <v>8</v>
      </c>
      <c r="B32" s="41" t="s">
        <v>91</v>
      </c>
      <c r="C32" s="42" t="s">
        <v>92</v>
      </c>
      <c r="D32" s="43"/>
      <c r="E32" s="43"/>
      <c r="F32" s="44">
        <f>F33</f>
        <v>312</v>
      </c>
      <c r="G32" s="44">
        <f>G33</f>
        <v>311.7</v>
      </c>
      <c r="H32" s="44">
        <f t="shared" si="0"/>
        <v>99.90384615384616</v>
      </c>
    </row>
    <row r="33" spans="1:8" ht="18.75" customHeight="1">
      <c r="A33" s="49" t="s">
        <v>47</v>
      </c>
      <c r="B33" s="29" t="s">
        <v>94</v>
      </c>
      <c r="C33" s="46" t="s">
        <v>95</v>
      </c>
      <c r="D33" s="47"/>
      <c r="E33" s="47"/>
      <c r="F33" s="48">
        <v>312</v>
      </c>
      <c r="G33" s="48">
        <v>311.7</v>
      </c>
      <c r="H33" s="48">
        <f t="shared" si="0"/>
        <v>99.90384615384616</v>
      </c>
    </row>
    <row r="34" spans="1:8" ht="24" customHeight="1">
      <c r="A34" s="40">
        <v>9</v>
      </c>
      <c r="B34" s="41" t="s">
        <v>96</v>
      </c>
      <c r="C34" s="42"/>
      <c r="D34" s="43"/>
      <c r="E34" s="43"/>
      <c r="F34" s="44">
        <f>F35</f>
        <v>360</v>
      </c>
      <c r="G34" s="44">
        <f>G35</f>
        <v>359.1</v>
      </c>
      <c r="H34" s="44">
        <f t="shared" si="0"/>
        <v>99.75</v>
      </c>
    </row>
    <row r="35" spans="1:8" ht="21" customHeight="1">
      <c r="A35" s="55" t="s">
        <v>93</v>
      </c>
      <c r="B35" s="29" t="s">
        <v>97</v>
      </c>
      <c r="C35" s="46" t="s">
        <v>98</v>
      </c>
      <c r="D35" s="47"/>
      <c r="E35" s="47"/>
      <c r="F35" s="48">
        <v>360</v>
      </c>
      <c r="G35" s="48">
        <v>359.1</v>
      </c>
      <c r="H35" s="48">
        <f t="shared" si="0"/>
        <v>99.75</v>
      </c>
    </row>
    <row r="36" ht="12.75">
      <c r="F36" s="67"/>
    </row>
    <row r="37" spans="1:6" ht="18" customHeight="1">
      <c r="A37" s="85"/>
      <c r="B37" s="85"/>
      <c r="C37" s="82"/>
      <c r="F37" s="67"/>
    </row>
    <row r="38" spans="1:3" ht="14.25">
      <c r="A38" s="71"/>
      <c r="B38" s="71"/>
      <c r="C38" s="72"/>
    </row>
    <row r="39" spans="1:3" ht="14.25">
      <c r="A39" s="71"/>
      <c r="B39" s="71"/>
      <c r="C39" s="72"/>
    </row>
    <row r="40" spans="1:3" ht="15">
      <c r="A40" s="85"/>
      <c r="B40" s="85"/>
      <c r="C40" s="82"/>
    </row>
  </sheetData>
  <sheetProtection/>
  <mergeCells count="4">
    <mergeCell ref="A40:B40"/>
    <mergeCell ref="F1:H1"/>
    <mergeCell ref="A3:H3"/>
    <mergeCell ref="A37:B37"/>
  </mergeCells>
  <printOptions/>
  <pageMargins left="1.07" right="0.25" top="0.75" bottom="0.75" header="0.3" footer="0.3"/>
  <pageSetup horizontalDpi="600" verticalDpi="600" orientation="portrait" paperSize="9" scale="83" r:id="rId1"/>
  <rowBreaks count="1" manualBreakCount="1">
    <brk id="35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tabSelected="1" view="pageBreakPreview" zoomScaleSheetLayoutView="100" zoomScalePageLayoutView="0" workbookViewId="0" topLeftCell="A1">
      <selection activeCell="C18" sqref="C18"/>
    </sheetView>
  </sheetViews>
  <sheetFormatPr defaultColWidth="9.00390625" defaultRowHeight="12.75"/>
  <cols>
    <col min="1" max="1" width="23.625" style="0" customWidth="1"/>
    <col min="2" max="2" width="31.25390625" style="0" customWidth="1"/>
    <col min="3" max="3" width="13.625" style="0" customWidth="1"/>
    <col min="4" max="4" width="14.25390625" style="0" customWidth="1"/>
  </cols>
  <sheetData>
    <row r="1" spans="3:4" ht="12.75">
      <c r="C1" s="83" t="s">
        <v>128</v>
      </c>
      <c r="D1" s="83"/>
    </row>
    <row r="2" spans="2:4" ht="12.75">
      <c r="B2" s="83" t="s">
        <v>130</v>
      </c>
      <c r="C2" s="83"/>
      <c r="D2" s="83"/>
    </row>
    <row r="3" spans="1:4" ht="12.75">
      <c r="A3" s="83" t="s">
        <v>145</v>
      </c>
      <c r="B3" s="83"/>
      <c r="C3" s="83"/>
      <c r="D3" s="83"/>
    </row>
    <row r="4" ht="12.75">
      <c r="C4" s="2"/>
    </row>
    <row r="5" spans="1:5" ht="21.75" customHeight="1">
      <c r="A5" s="88"/>
      <c r="B5" s="88"/>
      <c r="C5" s="88"/>
      <c r="D5" s="2"/>
      <c r="E5" s="2"/>
    </row>
    <row r="6" spans="1:4" ht="43.5" customHeight="1">
      <c r="A6" s="89" t="s">
        <v>146</v>
      </c>
      <c r="B6" s="89"/>
      <c r="C6" s="89"/>
      <c r="D6" s="89"/>
    </row>
    <row r="7" ht="12.75">
      <c r="A7" s="23" t="s">
        <v>0</v>
      </c>
    </row>
    <row r="8" spans="1:4" ht="15.75">
      <c r="A8" s="56" t="s">
        <v>99</v>
      </c>
      <c r="B8" s="56" t="s">
        <v>52</v>
      </c>
      <c r="C8" s="56" t="s">
        <v>164</v>
      </c>
      <c r="D8" s="56" t="s">
        <v>165</v>
      </c>
    </row>
    <row r="9" spans="1:4" ht="25.5">
      <c r="A9" s="30"/>
      <c r="B9" s="30" t="s">
        <v>112</v>
      </c>
      <c r="C9" s="57">
        <f>C10</f>
        <v>9120</v>
      </c>
      <c r="D9" s="57">
        <f>D10</f>
        <v>1169.5</v>
      </c>
    </row>
    <row r="10" spans="1:4" ht="38.25">
      <c r="A10" s="50" t="s">
        <v>103</v>
      </c>
      <c r="B10" s="30" t="s">
        <v>110</v>
      </c>
      <c r="C10" s="58">
        <f>C11</f>
        <v>9120</v>
      </c>
      <c r="D10" s="58">
        <f>D11</f>
        <v>1169.5</v>
      </c>
    </row>
    <row r="11" spans="1:4" ht="25.5">
      <c r="A11" s="50" t="s">
        <v>104</v>
      </c>
      <c r="B11" s="59" t="s">
        <v>111</v>
      </c>
      <c r="C11" s="58">
        <v>9120</v>
      </c>
      <c r="D11" s="58">
        <v>1169.5</v>
      </c>
    </row>
    <row r="12" spans="1:4" ht="12.75">
      <c r="A12" s="50" t="s">
        <v>162</v>
      </c>
      <c r="B12" s="59" t="s">
        <v>160</v>
      </c>
      <c r="C12" s="58">
        <v>-41000</v>
      </c>
      <c r="D12" s="58">
        <v>-48643.6</v>
      </c>
    </row>
    <row r="13" spans="1:4" ht="12.75">
      <c r="A13" s="50" t="s">
        <v>163</v>
      </c>
      <c r="B13" s="59" t="s">
        <v>161</v>
      </c>
      <c r="C13" s="58">
        <v>50120</v>
      </c>
      <c r="D13" s="58">
        <v>49813.1</v>
      </c>
    </row>
    <row r="14" spans="1:4" ht="15">
      <c r="A14" s="85"/>
      <c r="B14" s="85"/>
      <c r="C14" s="86"/>
      <c r="D14" s="86"/>
    </row>
    <row r="15" spans="1:4" ht="14.25">
      <c r="A15" s="71"/>
      <c r="B15" s="71"/>
      <c r="C15" s="71"/>
      <c r="D15" s="72"/>
    </row>
    <row r="16" spans="1:4" ht="14.25">
      <c r="A16" s="71"/>
      <c r="B16" s="71"/>
      <c r="C16" s="71"/>
      <c r="D16" s="72"/>
    </row>
    <row r="17" spans="1:4" ht="15">
      <c r="A17" s="85"/>
      <c r="B17" s="85"/>
      <c r="C17" s="86"/>
      <c r="D17" s="86"/>
    </row>
  </sheetData>
  <sheetProtection/>
  <mergeCells count="9">
    <mergeCell ref="A17:B17"/>
    <mergeCell ref="C17:D17"/>
    <mergeCell ref="A5:C5"/>
    <mergeCell ref="C1:D1"/>
    <mergeCell ref="B2:D2"/>
    <mergeCell ref="A3:D3"/>
    <mergeCell ref="A6:D6"/>
    <mergeCell ref="A14:B14"/>
    <mergeCell ref="C14:D14"/>
  </mergeCells>
  <printOptions/>
  <pageMargins left="0.75" right="0.75" top="1" bottom="1" header="0.5" footer="0.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2016-03-28T07:32:54Z</cp:lastPrinted>
  <dcterms:created xsi:type="dcterms:W3CDTF">2011-05-13T07:21:22Z</dcterms:created>
  <dcterms:modified xsi:type="dcterms:W3CDTF">2016-03-28T07:33:01Z</dcterms:modified>
  <cp:category/>
  <cp:version/>
  <cp:contentType/>
  <cp:contentStatus/>
</cp:coreProperties>
</file>